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Bar Graphs\23-24\Excel Pull Down\"/>
    </mc:Choice>
  </mc:AlternateContent>
  <xr:revisionPtr revIDLastSave="0" documentId="13_ncr:1_{DFC4309A-99FD-4CDB-BAA5-5B252A12DA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qual Aid Tiers" sheetId="1" r:id="rId1"/>
    <sheet name="Data" sheetId="2" r:id="rId2"/>
  </sheets>
  <definedNames>
    <definedName name="_xlnm._FilterDatabase" localSheetId="1" hidden="1">Data!$A$2:$AA$2</definedName>
    <definedName name="_xlnm.Print_Area" localSheetId="0">'Equal Aid Tiers'!$A$1:$P$55</definedName>
    <definedName name="_xlnm.Print_Titles" localSheetId="1">Data!$A:$B,Data!$1:$2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5" i="2" l="1"/>
  <c r="Y425" i="2"/>
  <c r="O425" i="2"/>
  <c r="J425" i="2"/>
  <c r="E425" i="2"/>
  <c r="K10" i="1"/>
  <c r="O10" i="1" s="1"/>
  <c r="K9" i="1"/>
  <c r="O9" i="1" s="1"/>
  <c r="K8" i="1"/>
  <c r="O8" i="1" s="1"/>
  <c r="J15" i="1"/>
  <c r="F15" i="1"/>
  <c r="B15" i="1"/>
  <c r="G10" i="1"/>
  <c r="G9" i="1"/>
  <c r="G8" i="1"/>
  <c r="B10" i="1"/>
  <c r="H5" i="1"/>
  <c r="D5" i="1"/>
  <c r="A3" i="1"/>
  <c r="F7" i="1"/>
  <c r="C59" i="1" l="1"/>
  <c r="B40" i="1" s="1"/>
  <c r="C64" i="1"/>
  <c r="J41" i="1" s="1"/>
  <c r="C65" i="1"/>
  <c r="J40" i="1" s="1"/>
  <c r="C58" i="1"/>
  <c r="B41" i="1" s="1"/>
  <c r="C62" i="1"/>
  <c r="N15" i="1"/>
  <c r="C61" i="1"/>
  <c r="F41" i="1" s="1"/>
  <c r="B39" i="1" l="1"/>
  <c r="C40" i="1" s="1"/>
  <c r="J39" i="1"/>
  <c r="K40" i="1" s="1"/>
  <c r="C67" i="1"/>
  <c r="C68" i="1"/>
  <c r="F40" i="1"/>
  <c r="C41" i="1" l="1"/>
  <c r="C39" i="1" s="1"/>
  <c r="K41" i="1"/>
  <c r="K39" i="1" s="1"/>
  <c r="F39" i="1"/>
  <c r="G40" i="1" s="1"/>
  <c r="F58" i="1"/>
  <c r="N40" i="1" s="1"/>
  <c r="G41" i="1" l="1"/>
  <c r="G39" i="1" s="1"/>
  <c r="N39" i="1"/>
  <c r="N41" i="1" s="1"/>
  <c r="K43" i="1" l="1"/>
  <c r="K44" i="1"/>
  <c r="O41" i="1"/>
  <c r="O40" i="1"/>
  <c r="K45" i="1" l="1"/>
  <c r="O39" i="1"/>
</calcChain>
</file>

<file path=xl/sharedStrings.xml><?xml version="1.0" encoding="utf-8"?>
<sst xmlns="http://schemas.openxmlformats.org/spreadsheetml/2006/main" count="949" uniqueCount="485">
  <si>
    <t>DISTRICT</t>
  </si>
  <si>
    <t>VALUE PER MEMBER</t>
  </si>
  <si>
    <t xml:space="preserve"> </t>
  </si>
  <si>
    <t>CODE</t>
  </si>
  <si>
    <t>SharedCostPerMemb</t>
  </si>
  <si>
    <t>Port Washington-Saukvill</t>
  </si>
  <si>
    <t>Cedar Grove-Belgium Area</t>
  </si>
  <si>
    <t>Primary</t>
  </si>
  <si>
    <t>Use arrow at right to select district.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</si>
  <si>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</si>
  <si>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</si>
  <si>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</si>
  <si>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</si>
  <si>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</si>
  <si>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</si>
  <si>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</si>
  <si>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</si>
  <si>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</si>
  <si>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</si>
  <si>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</si>
  <si>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</si>
  <si>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</si>
  <si>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</si>
  <si>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</si>
  <si>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</si>
  <si>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</si>
  <si>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</si>
  <si>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</si>
  <si>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</si>
  <si>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</si>
  <si>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</si>
  <si>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</si>
  <si>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</si>
  <si>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</si>
  <si>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</si>
  <si>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</si>
  <si>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</si>
  <si>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</si>
  <si>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</si>
  <si>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</si>
  <si>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</si>
  <si>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</si>
  <si>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</si>
  <si>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</si>
  <si>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</si>
  <si>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</si>
  <si>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</si>
  <si>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</si>
  <si>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</si>
  <si>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</si>
  <si>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</si>
  <si>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</si>
  <si>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</si>
  <si>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</si>
  <si>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</si>
  <si>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</si>
  <si>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</si>
  <si>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</si>
  <si>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</si>
  <si>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</si>
  <si>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</si>
  <si>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</si>
  <si>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</si>
  <si>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</si>
  <si>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</si>
  <si>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</si>
  <si>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</si>
  <si>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</si>
  <si>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</si>
  <si>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</si>
  <si>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</si>
  <si>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</si>
  <si>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</si>
  <si>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</si>
  <si>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</si>
  <si>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</si>
  <si>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</si>
  <si>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</si>
  <si>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</si>
  <si>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</si>
  <si>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</si>
  <si>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</si>
  <si>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</si>
  <si>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</si>
  <si>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</si>
  <si>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</si>
  <si>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</si>
  <si>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</si>
  <si>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</si>
  <si>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</si>
  <si>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</si>
  <si>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</si>
  <si>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</si>
  <si>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</si>
  <si>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</si>
  <si>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</si>
  <si>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</si>
  <si>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</si>
  <si>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</si>
  <si>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</si>
  <si>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</si>
  <si>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</si>
  <si>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</si>
  <si>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</si>
  <si>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</si>
  <si>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</si>
  <si>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</si>
  <si>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</si>
  <si>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</si>
  <si>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</si>
  <si>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</si>
  <si>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</si>
  <si>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</si>
  <si>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</si>
  <si>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</si>
  <si>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</si>
  <si>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</si>
  <si>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</si>
  <si>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</si>
  <si>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</si>
  <si>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</si>
  <si>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</si>
  <si>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</si>
  <si>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</si>
  <si>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</si>
  <si>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</si>
  <si>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</si>
  <si>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</si>
  <si>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</si>
  <si>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</si>
  <si>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</si>
  <si>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</si>
  <si>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</si>
  <si>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</si>
  <si>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</si>
  <si>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</si>
  <si>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</si>
  <si>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</si>
  <si>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</si>
  <si>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</si>
  <si>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</si>
  <si>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</si>
  <si>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</si>
  <si>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</si>
  <si>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</si>
  <si>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</si>
  <si>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</si>
  <si>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</si>
  <si>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</si>
  <si>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</si>
  <si>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</si>
  <si>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</si>
  <si>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</si>
  <si>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</si>
  <si>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</si>
  <si>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</si>
  <si>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</si>
  <si>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</si>
  <si>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</si>
  <si>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</si>
  <si>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</si>
  <si>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</si>
  <si>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</si>
  <si>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</si>
  <si>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</si>
  <si>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</si>
  <si>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</si>
  <si>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</si>
  <si>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</si>
  <si>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</si>
  <si>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</si>
  <si>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</si>
  <si>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</si>
  <si>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</si>
  <si>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</si>
  <si>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</si>
  <si>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</si>
  <si>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</si>
  <si>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</si>
  <si>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</si>
  <si>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</si>
  <si>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</si>
  <si>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</si>
  <si>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</si>
  <si>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</si>
  <si>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</si>
  <si>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</si>
  <si>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</si>
  <si>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</si>
  <si>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</si>
  <si>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</si>
  <si>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</si>
  <si>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</si>
  <si>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</si>
  <si>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</si>
  <si>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</si>
  <si>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</si>
  <si>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</si>
  <si>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</si>
  <si>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</si>
  <si>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</si>
  <si>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</si>
  <si>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</si>
  <si>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</si>
  <si>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</si>
  <si>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</si>
  <si>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</si>
  <si>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</si>
  <si>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</si>
  <si>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</si>
  <si>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</si>
  <si>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</si>
  <si>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</si>
  <si>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</si>
  <si>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</si>
  <si>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</si>
  <si>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</si>
  <si>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</si>
  <si>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</si>
  <si>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</si>
  <si>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</si>
  <si>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</si>
  <si>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</si>
  <si>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</si>
  <si>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</si>
  <si>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</si>
  <si>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</si>
  <si>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</si>
  <si>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</si>
  <si>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</si>
  <si>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</si>
  <si>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</si>
  <si>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</si>
  <si>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</si>
  <si>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</si>
  <si>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</si>
  <si>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</si>
  <si>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</si>
  <si>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</si>
  <si>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</si>
  <si>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</si>
  <si>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</si>
  <si>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</si>
  <si>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</si>
  <si>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</si>
  <si>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</si>
  <si>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</si>
  <si>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</si>
  <si>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</si>
  <si>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</si>
  <si>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</si>
  <si>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</si>
  <si>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</si>
  <si>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</si>
  <si>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</si>
  <si>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</si>
  <si>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</si>
  <si>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</si>
  <si>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</si>
  <si>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</si>
  <si>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</si>
  <si>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</si>
  <si>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</si>
  <si>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</si>
  <si>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</si>
  <si>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</si>
  <si>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</si>
  <si>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</si>
  <si>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</si>
  <si>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</si>
  <si>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</si>
  <si>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</si>
  <si>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</si>
  <si>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</si>
  <si>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</si>
  <si>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</si>
  <si>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</si>
  <si>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</si>
  <si>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</si>
  <si>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</si>
  <si>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</si>
  <si>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</si>
  <si>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</si>
  <si>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</si>
  <si>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</si>
  <si>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</si>
  <si>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</si>
  <si>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</si>
  <si>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</si>
  <si>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</si>
  <si>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</si>
  <si>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</si>
  <si>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</si>
  <si>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</si>
  <si>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</si>
  <si>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</si>
  <si>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</si>
  <si>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</si>
  <si>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</si>
  <si>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</si>
  <si>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</si>
  <si>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</si>
  <si>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</si>
  <si>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</si>
  <si>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</si>
  <si>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</si>
  <si>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</si>
  <si>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</si>
  <si>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</si>
  <si>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</si>
  <si>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</si>
  <si>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</si>
  <si>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</si>
  <si>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</si>
  <si>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</si>
  <si>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</si>
  <si>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</si>
  <si>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</si>
  <si>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</si>
  <si>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</si>
  <si>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</si>
  <si>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</si>
  <si>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</si>
  <si>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</si>
  <si>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</si>
  <si>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</si>
  <si>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</si>
  <si>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</si>
  <si>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</si>
  <si>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</si>
  <si>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</si>
  <si>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</si>
  <si>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</si>
  <si>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</si>
  <si>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</si>
  <si>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</si>
  <si>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</si>
  <si>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</si>
  <si>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</si>
  <si>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</si>
  <si>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</si>
  <si>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</si>
  <si>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</si>
  <si>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</si>
  <si>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</si>
  <si>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</si>
  <si>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</si>
  <si>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</si>
  <si>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</si>
  <si>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</si>
  <si>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</si>
  <si>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</si>
  <si>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</si>
  <si>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</si>
  <si>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</si>
  <si>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</si>
  <si>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</si>
  <si>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</si>
  <si>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</si>
  <si>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</si>
  <si>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</si>
  <si>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</si>
  <si>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</si>
  <si>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</si>
  <si>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</si>
  <si>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</si>
  <si>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</si>
  <si>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</si>
  <si>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</si>
  <si>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</si>
  <si>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</si>
  <si>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</si>
  <si>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</si>
  <si>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</si>
  <si>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</si>
  <si>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</si>
  <si>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</si>
  <si>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</si>
  <si>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</si>
  <si>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</si>
  <si>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</si>
  <si>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</si>
  <si>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</si>
  <si>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</si>
  <si>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</si>
  <si>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</si>
  <si>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</si>
  <si>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</si>
  <si>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</si>
  <si>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</si>
  <si>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</si>
  <si>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</si>
  <si>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</si>
  <si>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</si>
  <si>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</si>
  <si>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</si>
  <si>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</si>
  <si>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</si>
  <si>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</si>
  <si>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</si>
  <si>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</si>
  <si>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</si>
  <si>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</si>
  <si>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</si>
  <si>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</si>
  <si>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</si>
  <si>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</si>
  <si>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</si>
  <si>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</si>
  <si>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</si>
  <si>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</si>
  <si>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</si>
  <si>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</si>
  <si>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</si>
  <si>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</si>
  <si>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EQVALMEM</t>
  </si>
  <si>
    <t>PRIGVM</t>
  </si>
  <si>
    <t>PRIMARY</t>
  </si>
  <si>
    <t>PRIlocPC</t>
  </si>
  <si>
    <t>PRICSTM</t>
  </si>
  <si>
    <t>SECGVM</t>
  </si>
  <si>
    <t>SECOND</t>
  </si>
  <si>
    <t>SECAID</t>
  </si>
  <si>
    <t>seclocpc</t>
  </si>
  <si>
    <t>SECCSTM</t>
  </si>
  <si>
    <t>TERGVM</t>
  </si>
  <si>
    <t>TERTIARY</t>
  </si>
  <si>
    <t>TERAID</t>
  </si>
  <si>
    <t>terlocpc</t>
  </si>
  <si>
    <t>TERCSTM</t>
  </si>
  <si>
    <t>TOTAIDPC</t>
  </si>
  <si>
    <t>allcstm</t>
  </si>
  <si>
    <t>cstdif</t>
  </si>
  <si>
    <t>Primary Tier</t>
  </si>
  <si>
    <t>K-12 GUARANTEES</t>
  </si>
  <si>
    <t>K-8 GUARANTEES</t>
  </si>
  <si>
    <t>UHS GUARANTEES</t>
  </si>
  <si>
    <t>IN AID COMPUTATION</t>
  </si>
  <si>
    <t>STATE SHARE %</t>
  </si>
  <si>
    <t>Secondary Tier</t>
  </si>
  <si>
    <t>Tertiary Tier</t>
  </si>
  <si>
    <t>pri aid</t>
  </si>
  <si>
    <t>District</t>
  </si>
  <si>
    <t>State</t>
  </si>
  <si>
    <t>Local Support</t>
  </si>
  <si>
    <t>DISTRICT VALUE PER MEMBER</t>
  </si>
  <si>
    <t>Shared Cost Per Member</t>
  </si>
  <si>
    <t>Total State Aid Percentage:</t>
  </si>
  <si>
    <t>Total Local Support Percentage:</t>
  </si>
  <si>
    <t>Total:</t>
  </si>
  <si>
    <t>Total (All Tiers)</t>
  </si>
  <si>
    <t>Equal Aid</t>
  </si>
  <si>
    <t>North Lakeland</t>
  </si>
  <si>
    <t>EQUALIZATION AID TIER EXPLANATION*</t>
  </si>
  <si>
    <t xml:space="preserve">* Generally, Equalization Aid is distributed in inverse proportion to the percentage a district's value per member is of the guarantee. Thus, if a district's value per member </t>
  </si>
  <si>
    <t>Cost Sharing</t>
  </si>
  <si>
    <t>type</t>
  </si>
  <si>
    <t>member</t>
  </si>
  <si>
    <t xml:space="preserve">MEMBERSHIP </t>
  </si>
  <si>
    <t>DISTRICT VALUE</t>
  </si>
  <si>
    <t>is 25% of the guarantee for that tier, the local tax base supports 25% of the expenses in that tier, and State Equalization Aid would fund the remaining 75% of the expenses</t>
  </si>
  <si>
    <t xml:space="preserve"> in that tier. Note that there are 3 tiers, indicating that there are 3 separate algebraic computations that can each result in Equalization Aid. Total aid is the sum of the</t>
  </si>
  <si>
    <t>Equalization Aid at all of the tiers. If negative aid is generated at any tier, it is subtracted from the total Equalization Aid for that district; however, all districts</t>
  </si>
  <si>
    <t>receive their Primary Tier aid, even if the algebraic sum of the 3 tiers is less than 0. Districts generating no aid at the Primary Tier do not receive State Equalization Aid.</t>
  </si>
  <si>
    <t>AS % OF GUARANTEE</t>
  </si>
  <si>
    <t>Gresham</t>
  </si>
  <si>
    <t>Stone Bank School Distri</t>
  </si>
  <si>
    <t>Shawano</t>
  </si>
  <si>
    <t>Trevor-Wilmot Consolidat</t>
  </si>
  <si>
    <t>District Portion = Blue Bar       Equalization Aid Portion = Yellow Bar      Negative Aid (if present) = White Bar</t>
  </si>
  <si>
    <t>Chequamegon</t>
  </si>
  <si>
    <t>Ladysmith</t>
  </si>
  <si>
    <t>Ripon Area</t>
  </si>
  <si>
    <t>Chetek-Weyerhaeuser</t>
  </si>
  <si>
    <t>NAME</t>
  </si>
  <si>
    <t>PRIAID</t>
  </si>
  <si>
    <t>MEMBER</t>
  </si>
  <si>
    <t>Durand-Arkansaw</t>
  </si>
  <si>
    <t>Herman-Neosho-Rubicon</t>
  </si>
  <si>
    <t>De Soto Area</t>
  </si>
  <si>
    <t>Gale-Ettrick-Trempealeau</t>
  </si>
  <si>
    <t>Holy Hill Area</t>
  </si>
  <si>
    <t>aidval</t>
  </si>
  <si>
    <t>La Crosse</t>
  </si>
  <si>
    <t>USING THE 2023-24 OCTOBER 15 AID CERTIFICATION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</si>
</sst>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0.0%"/>
  </numFmts>
  <fonts count="12" x14ac:knownFonts="1"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/>
    <xf numFmtId="2" fontId="1" fillId="0" borderId="0" xfId="0" applyNumberFormat="1" applyFont="1"/>
    <xf numFmtId="165" fontId="1" fillId="0" borderId="0" xfId="0" applyNumberFormat="1" applyFont="1"/>
    <xf numFmtId="2" fontId="0" fillId="0" borderId="0" xfId="0" applyNumberFormat="1"/>
    <xf numFmtId="10" fontId="1" fillId="0" borderId="0" xfId="0" applyNumberFormat="1" applyFont="1"/>
    <xf numFmtId="0" fontId="2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5" xfId="0" applyNumberFormat="1" applyFont="1" applyBorder="1"/>
    <xf numFmtId="0" fontId="1" fillId="0" borderId="0" xfId="0" applyFont="1" applyAlignment="1">
      <alignment horizontal="right"/>
    </xf>
    <xf numFmtId="167" fontId="1" fillId="0" borderId="7" xfId="0" applyNumberFormat="1" applyFont="1" applyBorder="1"/>
    <xf numFmtId="165" fontId="1" fillId="0" borderId="8" xfId="0" applyNumberFormat="1" applyFont="1" applyBorder="1"/>
    <xf numFmtId="167" fontId="1" fillId="0" borderId="9" xfId="0" applyNumberFormat="1" applyFont="1" applyBorder="1"/>
    <xf numFmtId="165" fontId="1" fillId="0" borderId="3" xfId="0" applyNumberFormat="1" applyFont="1" applyBorder="1"/>
    <xf numFmtId="167" fontId="1" fillId="0" borderId="4" xfId="0" applyNumberFormat="1" applyFont="1" applyBorder="1"/>
    <xf numFmtId="165" fontId="3" fillId="0" borderId="2" xfId="0" applyNumberFormat="1" applyFont="1" applyBorder="1"/>
    <xf numFmtId="167" fontId="3" fillId="0" borderId="10" xfId="0" applyNumberFormat="1" applyFont="1" applyBorder="1"/>
    <xf numFmtId="0" fontId="3" fillId="0" borderId="1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67" fontId="1" fillId="0" borderId="11" xfId="0" applyNumberFormat="1" applyFont="1" applyBorder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166" fontId="1" fillId="0" borderId="6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11" fillId="0" borderId="0" xfId="0" quotePrefix="1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11" fontId="0" fillId="0" borderId="0" xfId="0" applyNumberFormat="1"/>
    <xf numFmtId="3" fontId="11" fillId="0" borderId="0" xfId="0" applyNumberFormat="1" applyFont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166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7" fontId="1" fillId="0" borderId="0" xfId="0" applyNumberFormat="1" applyFont="1" applyAlignment="1">
      <alignment horizontal="right"/>
    </xf>
    <xf numFmtId="0" fontId="0" fillId="0" borderId="7" xfId="0" applyBorder="1"/>
    <xf numFmtId="167" fontId="1" fillId="0" borderId="10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3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5005594912089"/>
          <c:y val="8.888916446293546E-2"/>
          <c:w val="0.77500315349590465"/>
          <c:h val="0.8507962884309536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Tiers'!$C$58</c:f>
              <c:numCache>
                <c:formatCode>_("$"* #,##0.00_);_("$"* \(#,##0.00\);_("$"* "-"??_);_(@_)</c:formatCode>
                <c:ptCount val="1"/>
                <c:pt idx="0">
                  <c:v>160.1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102-4A94-BB42-2EC83A31E562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chemeClr val="tx1"/>
              </a:solidFill>
              <a:prstDash val="solid"/>
            </a:ln>
          </c:spPr>
          <c:invertIfNegative val="1"/>
          <c:val>
            <c:numRef>
              <c:f>'Equal Aid Tiers'!$C$59</c:f>
              <c:numCache>
                <c:formatCode>_("$"* #,##0.00_);_("$"* \(#,##0.00\);_("$"* "-"??_);_(@_)</c:formatCode>
                <c:ptCount val="1"/>
                <c:pt idx="0">
                  <c:v>839.9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chemeClr val="tx1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102-4A94-BB42-2EC83A31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47320"/>
        <c:axId val="198047712"/>
        <c:axId val="0"/>
      </c:bar3DChart>
      <c:catAx>
        <c:axId val="198047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047712"/>
        <c:crosses val="autoZero"/>
        <c:auto val="1"/>
        <c:lblAlgn val="ctr"/>
        <c:lblOffset val="100"/>
        <c:tickMarkSkip val="1"/>
        <c:noMultiLvlLbl val="0"/>
      </c:catAx>
      <c:valAx>
        <c:axId val="1980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4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01634973473824"/>
          <c:y val="6.6878980891719744E-2"/>
          <c:w val="0.82540002402663049"/>
          <c:h val="0.866242038216560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Tiers'!$C$61</c:f>
              <c:numCache>
                <c:formatCode>_("$"* #,##0.00_);_("$"* \(#,##0.00\);_("$"* "-"??_);_(@_)</c:formatCode>
                <c:ptCount val="1"/>
                <c:pt idx="0">
                  <c:v>1587.2058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FB2-A194-D26392464331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Tiers'!$C$62</c:f>
              <c:numCache>
                <c:formatCode>_("$"* #,##0.00_);_("$"* \(#,##0.00\);_("$"* "-"??_);_(@_)</c:formatCode>
                <c:ptCount val="1"/>
                <c:pt idx="0">
                  <c:v>8606.7942000000003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C0B-4FB2-A194-D2639246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192"/>
        <c:axId val="342411368"/>
        <c:axId val="0"/>
      </c:bar3DChart>
      <c:catAx>
        <c:axId val="34241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1368"/>
        <c:crossesAt val="0"/>
        <c:auto val="1"/>
        <c:lblAlgn val="ctr"/>
        <c:lblOffset val="100"/>
        <c:tickMarkSkip val="1"/>
        <c:noMultiLvlLbl val="0"/>
      </c:catAx>
      <c:valAx>
        <c:axId val="34241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00022656294252"/>
          <c:y val="5.128221179578512E-2"/>
          <c:w val="0.82800161719065946"/>
          <c:h val="0.8814130152400558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Tiers'!$C$64</c:f>
              <c:numCache>
                <c:formatCode>_("$"* #,##0.00_);_("$"* \(#,##0.00\);_("$"* "-"??_);_(@_)</c:formatCode>
                <c:ptCount val="1"/>
                <c:pt idx="0">
                  <c:v>99.627149999999986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6-4A04-B210-48E13F5C924B}"/>
            </c:ext>
          </c:extLst>
        </c:ser>
        <c:ser>
          <c:idx val="1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1"/>
          <c:val>
            <c:numRef>
              <c:f>'Equal Aid Tiers'!$C$65</c:f>
              <c:numCache>
                <c:formatCode>_("$"* #,##0.00_);_("$"* \(#,##0.00\);_("$"* "-"??_);_(@_)</c:formatCode>
                <c:ptCount val="1"/>
                <c:pt idx="0">
                  <c:v>178.27284999999998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  <a:effectLst>
                    <a:outerShdw blurRad="50800" dist="50800" dir="5400000" algn="ctr" rotWithShape="0">
                      <a:srgbClr val="FF0000"/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1-EE96-4A04-B210-48E13F5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584"/>
        <c:axId val="342412544"/>
        <c:axId val="0"/>
      </c:bar3DChart>
      <c:catAx>
        <c:axId val="342410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2544"/>
        <c:crossesAt val="0"/>
        <c:auto val="1"/>
        <c:lblAlgn val="ctr"/>
        <c:lblOffset val="100"/>
        <c:tickMarkSkip val="1"/>
        <c:noMultiLvlLbl val="0"/>
      </c:catAx>
      <c:valAx>
        <c:axId val="34241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6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51456025100497"/>
          <c:y val="5.7143034297601439E-2"/>
          <c:w val="0.81526424159231259"/>
          <c:h val="0.8793678055797546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Tiers'!$C$67</c:f>
              <c:numCache>
                <c:formatCode>_("$"* #,##0.00_);_("$"* \(#,##0.00\);_("$"* "-"??_);_(@_)</c:formatCode>
                <c:ptCount val="1"/>
                <c:pt idx="0">
                  <c:v>1846.9329499999999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B-4A2A-913B-86B658B985C4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Tiers'!$C$68</c:f>
              <c:numCache>
                <c:formatCode>_("$"* #,##0.00_);_("$"* \(#,##0.00\);_("$"* "-"??_);_(@_)</c:formatCode>
                <c:ptCount val="1"/>
                <c:pt idx="0">
                  <c:v>9624.9670499999993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D3B-4A2A-913B-86B658B9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56752"/>
        <c:axId val="198355576"/>
        <c:axId val="0"/>
      </c:bar3DChart>
      <c:catAx>
        <c:axId val="198356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355576"/>
        <c:crosses val="autoZero"/>
        <c:auto val="1"/>
        <c:lblAlgn val="ctr"/>
        <c:lblOffset val="100"/>
        <c:tickMarkSkip val="1"/>
        <c:noMultiLvlLbl val="0"/>
      </c:catAx>
      <c:valAx>
        <c:axId val="198355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5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Data!$A$1" fmlaRange="Data!$A$3:$A$424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B$3:$B$42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0</xdr:rowOff>
    </xdr:from>
    <xdr:to>
      <xdr:col>4</xdr:col>
      <xdr:colOff>0</xdr:colOff>
      <xdr:row>37</xdr:row>
      <xdr:rowOff>0</xdr:rowOff>
    </xdr:to>
    <xdr:graphicFrame macro="">
      <xdr:nvGraphicFramePr>
        <xdr:cNvPr id="1065" name="Chart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9525</xdr:colOff>
      <xdr:row>37</xdr:row>
      <xdr:rowOff>0</xdr:rowOff>
    </xdr:to>
    <xdr:graphicFrame macro="">
      <xdr:nvGraphicFramePr>
        <xdr:cNvPr id="1066" name="Chart 1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36</xdr:row>
      <xdr:rowOff>114300</xdr:rowOff>
    </xdr:to>
    <xdr:graphicFrame macro="">
      <xdr:nvGraphicFramePr>
        <xdr:cNvPr id="1067" name="Chart 1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0</xdr:colOff>
      <xdr:row>37</xdr:row>
      <xdr:rowOff>0</xdr:rowOff>
    </xdr:to>
    <xdr:graphicFrame macro="">
      <xdr:nvGraphicFramePr>
        <xdr:cNvPr id="1068" name="Chart 1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2</xdr:row>
          <xdr:rowOff>171450</xdr:rowOff>
        </xdr:from>
        <xdr:to>
          <xdr:col>15</xdr:col>
          <xdr:colOff>876300</xdr:colOff>
          <xdr:row>3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457200</xdr:colOff>
          <xdr:row>2</xdr:row>
          <xdr:rowOff>171450</xdr:rowOff>
        </xdr:from>
        <xdr:to>
          <xdr:col>15</xdr:col>
          <xdr:colOff>165100</xdr:colOff>
          <xdr:row>3</xdr:row>
          <xdr:rowOff>184150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73"/>
  <sheetViews>
    <sheetView tabSelected="1" zoomScale="82" workbookViewId="0">
      <selection activeCell="R7" sqref="R7"/>
    </sheetView>
  </sheetViews>
  <sheetFormatPr defaultRowHeight="10" x14ac:dyDescent="0.2"/>
  <cols>
    <col min="1" max="1" width="14.109375" customWidth="1"/>
    <col min="2" max="2" width="12.6640625" customWidth="1"/>
    <col min="3" max="3" width="10.6640625" bestFit="1" customWidth="1"/>
    <col min="4" max="4" width="17.6640625" customWidth="1"/>
    <col min="5" max="5" width="2.6640625" customWidth="1"/>
    <col min="6" max="6" width="18" customWidth="1"/>
    <col min="7" max="7" width="11" customWidth="1"/>
    <col min="8" max="8" width="18.33203125" customWidth="1"/>
    <col min="9" max="9" width="2.6640625" customWidth="1"/>
    <col min="10" max="10" width="16.33203125" customWidth="1"/>
    <col min="11" max="11" width="12.6640625" customWidth="1"/>
    <col min="12" max="12" width="17.6640625" customWidth="1"/>
    <col min="13" max="13" width="2.6640625" customWidth="1"/>
    <col min="14" max="14" width="17.109375" customWidth="1"/>
    <col min="15" max="15" width="12.33203125" customWidth="1"/>
    <col min="16" max="16" width="17.6640625" customWidth="1"/>
    <col min="17" max="22" width="10.6640625" customWidth="1"/>
  </cols>
  <sheetData>
    <row r="1" spans="1:17" ht="18" x14ac:dyDescent="0.4">
      <c r="A1" s="46" t="s">
        <v>453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1"/>
    </row>
    <row r="2" spans="1:17" ht="18" x14ac:dyDescent="0.4">
      <c r="A2" s="46" t="s">
        <v>484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1"/>
    </row>
    <row r="3" spans="1:17" ht="18" x14ac:dyDescent="0.4">
      <c r="A3" s="46" t="str">
        <f>INDEX(Data!B3:B424,Data!A1)</f>
        <v>Abbotsford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1"/>
    </row>
    <row r="4" spans="1:17" ht="18.5" thickBot="1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1" thickBot="1" x14ac:dyDescent="0.3">
      <c r="B5" s="35" t="s">
        <v>458</v>
      </c>
      <c r="C5" s="36"/>
      <c r="D5" s="37">
        <f>INDEX(Data!X3:X424,Data!A1)</f>
        <v>826</v>
      </c>
      <c r="F5" s="35" t="s">
        <v>459</v>
      </c>
      <c r="G5" s="36"/>
      <c r="H5" s="38">
        <f>INDEX(Data!Y3:Y424,Data!A1)</f>
        <v>255159928</v>
      </c>
      <c r="I5" s="2"/>
      <c r="J5" s="50" t="s">
        <v>445</v>
      </c>
      <c r="K5" s="51"/>
      <c r="L5" s="52"/>
      <c r="M5" s="2"/>
      <c r="N5" s="50" t="s">
        <v>438</v>
      </c>
      <c r="O5" s="56"/>
      <c r="P5" s="57"/>
    </row>
    <row r="6" spans="1:17" ht="11" thickBot="1" x14ac:dyDescent="0.3">
      <c r="J6" s="53" t="s">
        <v>464</v>
      </c>
      <c r="K6" s="54"/>
      <c r="L6" s="55"/>
      <c r="N6" s="53" t="s">
        <v>437</v>
      </c>
      <c r="O6" s="58"/>
      <c r="P6" s="59"/>
    </row>
    <row r="7" spans="1:17" ht="11" thickBot="1" x14ac:dyDescent="0.3">
      <c r="B7" s="50" t="s">
        <v>0</v>
      </c>
      <c r="C7" s="51"/>
      <c r="D7" s="52"/>
      <c r="F7" s="47">
        <f>INDEX(Data!W2:W424,Data!A2)</f>
        <v>0</v>
      </c>
      <c r="G7" s="48"/>
      <c r="H7" s="49"/>
      <c r="J7" s="6"/>
      <c r="K7" s="13"/>
      <c r="L7" s="14"/>
      <c r="N7" s="6"/>
      <c r="O7" s="13"/>
      <c r="P7" s="14"/>
    </row>
    <row r="8" spans="1:17" ht="11" thickBot="1" x14ac:dyDescent="0.3">
      <c r="B8" s="53" t="s">
        <v>1</v>
      </c>
      <c r="C8" s="54"/>
      <c r="D8" s="55"/>
      <c r="F8" s="12" t="s">
        <v>7</v>
      </c>
      <c r="G8" s="64">
        <f>INDEX(Data!D3:D424,Data!A1)</f>
        <v>1930000</v>
      </c>
      <c r="H8" s="65"/>
      <c r="J8" s="3" t="s">
        <v>7</v>
      </c>
      <c r="K8" s="72">
        <f>INDEX(Data!G3:G424,Data!A1)</f>
        <v>0.16009999999999999</v>
      </c>
      <c r="L8" s="75"/>
      <c r="N8" s="3" t="s">
        <v>7</v>
      </c>
      <c r="O8" s="72">
        <f>1-K8</f>
        <v>0.83989999999999998</v>
      </c>
      <c r="P8" s="73"/>
    </row>
    <row r="9" spans="1:17" ht="10.5" x14ac:dyDescent="0.25">
      <c r="B9" s="69"/>
      <c r="C9" s="70"/>
      <c r="D9" s="71"/>
      <c r="F9" s="3" t="s">
        <v>9</v>
      </c>
      <c r="G9" s="60">
        <f>INDEX(Data!I3:I424,Data!A1)</f>
        <v>1984342</v>
      </c>
      <c r="H9" s="61"/>
      <c r="J9" s="3" t="s">
        <v>9</v>
      </c>
      <c r="K9" s="72">
        <f>INDEX(Data!L3:L424,Data!A1)</f>
        <v>0.15570000000000001</v>
      </c>
      <c r="L9" s="75"/>
      <c r="N9" s="3" t="s">
        <v>9</v>
      </c>
      <c r="O9" s="72">
        <f>1-K9</f>
        <v>0.84430000000000005</v>
      </c>
      <c r="P9" s="73"/>
    </row>
    <row r="10" spans="1:17" ht="11" thickBot="1" x14ac:dyDescent="0.3">
      <c r="B10" s="66">
        <f>INDEX(Data!C3:C424,Data!A1)</f>
        <v>308910</v>
      </c>
      <c r="C10" s="67"/>
      <c r="D10" s="68"/>
      <c r="F10" s="4" t="s">
        <v>10</v>
      </c>
      <c r="G10" s="62">
        <f>INDEX(Data!N3:N424,Data!A1)</f>
        <v>861627</v>
      </c>
      <c r="H10" s="63"/>
      <c r="J10" s="4" t="s">
        <v>10</v>
      </c>
      <c r="K10" s="74">
        <f>INDEX(Data!Q3:Q424,Data!A1)</f>
        <v>0.35849999999999999</v>
      </c>
      <c r="L10" s="76"/>
      <c r="N10" s="4" t="s">
        <v>10</v>
      </c>
      <c r="O10" s="74">
        <f>1-K10</f>
        <v>0.64149999999999996</v>
      </c>
      <c r="P10" s="59"/>
    </row>
    <row r="11" spans="1:17" ht="10.5" x14ac:dyDescent="0.25">
      <c r="J11" s="2"/>
      <c r="K11" s="7"/>
      <c r="L11" s="7"/>
      <c r="N11" s="2"/>
      <c r="O11" s="7"/>
      <c r="P11" s="7"/>
    </row>
    <row r="12" spans="1:17" ht="10.5" thickBot="1" x14ac:dyDescent="0.25"/>
    <row r="13" spans="1:17" ht="11" thickBot="1" x14ac:dyDescent="0.3">
      <c r="B13" s="47" t="s">
        <v>433</v>
      </c>
      <c r="C13" s="48"/>
      <c r="D13" s="49"/>
      <c r="E13" s="2"/>
      <c r="F13" s="47" t="s">
        <v>439</v>
      </c>
      <c r="G13" s="48"/>
      <c r="H13" s="49"/>
      <c r="J13" s="47" t="s">
        <v>440</v>
      </c>
      <c r="K13" s="48"/>
      <c r="L13" s="49"/>
      <c r="N13" s="47" t="s">
        <v>450</v>
      </c>
      <c r="O13" s="48"/>
      <c r="P13" s="49"/>
    </row>
    <row r="14" spans="1:17" ht="10.5" x14ac:dyDescent="0.25">
      <c r="B14" s="50" t="s">
        <v>446</v>
      </c>
      <c r="C14" s="51"/>
      <c r="D14" s="52"/>
      <c r="F14" s="50" t="s">
        <v>446</v>
      </c>
      <c r="G14" s="51"/>
      <c r="H14" s="52"/>
      <c r="J14" s="50" t="s">
        <v>446</v>
      </c>
      <c r="K14" s="51"/>
      <c r="L14" s="52"/>
      <c r="N14" s="50" t="s">
        <v>446</v>
      </c>
      <c r="O14" s="51"/>
      <c r="P14" s="52"/>
    </row>
    <row r="15" spans="1:17" ht="11" thickBot="1" x14ac:dyDescent="0.3">
      <c r="B15" s="77">
        <f>INDEX(Data!H3:H424,Data!A1)</f>
        <v>1000</v>
      </c>
      <c r="C15" s="78"/>
      <c r="D15" s="79"/>
      <c r="F15" s="77">
        <f>INDEX(Data!M3:M424,Data!A1)</f>
        <v>10194</v>
      </c>
      <c r="G15" s="78"/>
      <c r="H15" s="79"/>
      <c r="J15" s="77">
        <f>INDEX(Data!R3:R424,Data!A1)</f>
        <v>277.89999999999998</v>
      </c>
      <c r="K15" s="78"/>
      <c r="L15" s="79"/>
      <c r="N15" s="77">
        <f>B15+F15+J15</f>
        <v>11471.9</v>
      </c>
      <c r="O15" s="78"/>
      <c r="P15" s="79"/>
    </row>
    <row r="38" spans="2:17" ht="10.5" thickBot="1" x14ac:dyDescent="0.25"/>
    <row r="39" spans="2:17" ht="11" thickBot="1" x14ac:dyDescent="0.3">
      <c r="B39" s="21">
        <f>SUM(B40:B42)</f>
        <v>1000</v>
      </c>
      <c r="C39" s="22">
        <f>SUM(C40:C42)</f>
        <v>1</v>
      </c>
      <c r="D39" s="17" t="s">
        <v>455</v>
      </c>
      <c r="F39" s="21">
        <f>SUM(F40:F42)</f>
        <v>10194</v>
      </c>
      <c r="G39" s="22">
        <f>SUM(G40:G41)</f>
        <v>1</v>
      </c>
      <c r="H39" s="17" t="s">
        <v>455</v>
      </c>
      <c r="J39" s="21">
        <f>SUM(J40:J42)</f>
        <v>277.89999999999998</v>
      </c>
      <c r="K39" s="22">
        <f>SUM(K40:K41)</f>
        <v>1</v>
      </c>
      <c r="L39" s="17" t="s">
        <v>455</v>
      </c>
      <c r="N39" s="21">
        <f>B39+F39+J39</f>
        <v>11471.9</v>
      </c>
      <c r="O39" s="22">
        <f>SUM(O40:O41)</f>
        <v>1</v>
      </c>
      <c r="P39" s="17" t="s">
        <v>455</v>
      </c>
    </row>
    <row r="40" spans="2:17" ht="10.5" x14ac:dyDescent="0.25">
      <c r="B40" s="23">
        <f>C59</f>
        <v>839.9</v>
      </c>
      <c r="C40" s="24">
        <f>B40/B39</f>
        <v>0.83989999999999998</v>
      </c>
      <c r="D40" s="16" t="s">
        <v>451</v>
      </c>
      <c r="F40" s="23">
        <f>C62</f>
        <v>8606.7942000000003</v>
      </c>
      <c r="G40" s="24">
        <f>F40/F39</f>
        <v>0.84430000000000005</v>
      </c>
      <c r="H40" s="16" t="s">
        <v>451</v>
      </c>
      <c r="J40" s="23">
        <f>C65</f>
        <v>178.27284999999998</v>
      </c>
      <c r="K40" s="24">
        <f>J40/J39</f>
        <v>0.64149999999999996</v>
      </c>
      <c r="L40" s="16" t="s">
        <v>451</v>
      </c>
      <c r="N40" s="23">
        <f>IF(F58=5,0,IF(F58=3,B40+F40+J40,IF(F58=2,B40+F40+J40,IF(AND(F58=4,(OR(F40&lt;0,J40&lt;0)),ABS(F40+J40)&gt;ABS(B40)),B40,IF(AND(F58=1,(OR(F40&lt;0,J40&lt;0)),ABS(B40+F40)&gt;ABS(J40)),B40+F40+J40,IF(AND(F58=1,(OR(F40&lt;0,J40&lt;0)),ABS(J40+F40)&gt;ABS(B40)),B40))))))</f>
        <v>9624.9670499999993</v>
      </c>
      <c r="O40" s="24">
        <f>N40/N39</f>
        <v>0.83900374393082222</v>
      </c>
      <c r="P40" s="16" t="s">
        <v>451</v>
      </c>
    </row>
    <row r="41" spans="2:17" s="15" customFormat="1" ht="11" thickBot="1" x14ac:dyDescent="0.3">
      <c r="B41" s="25">
        <f>C58</f>
        <v>160.1</v>
      </c>
      <c r="C41" s="26">
        <f>B41/B39</f>
        <v>0.16009999999999999</v>
      </c>
      <c r="D41" s="27" t="s">
        <v>444</v>
      </c>
      <c r="F41" s="25">
        <f>C61</f>
        <v>1587.2058</v>
      </c>
      <c r="G41" s="26">
        <f>F41/F39</f>
        <v>0.15570000000000001</v>
      </c>
      <c r="H41" s="27" t="s">
        <v>444</v>
      </c>
      <c r="J41" s="25">
        <f>C64</f>
        <v>99.627149999999986</v>
      </c>
      <c r="K41" s="26">
        <f>J41/J39</f>
        <v>0.35849999999999999</v>
      </c>
      <c r="L41" s="27" t="s">
        <v>444</v>
      </c>
      <c r="N41" s="25">
        <f>N39-N40</f>
        <v>1846.9329500000003</v>
      </c>
      <c r="O41" s="26">
        <f>N41/N39</f>
        <v>0.16099625606917778</v>
      </c>
      <c r="P41" s="27" t="s">
        <v>444</v>
      </c>
    </row>
    <row r="42" spans="2:17" ht="11" thickBot="1" x14ac:dyDescent="0.3">
      <c r="J42" s="8"/>
      <c r="N42" s="2"/>
      <c r="P42" s="5"/>
      <c r="Q42" s="9"/>
    </row>
    <row r="43" spans="2:17" ht="10.5" x14ac:dyDescent="0.25">
      <c r="G43" s="85" t="s">
        <v>447</v>
      </c>
      <c r="H43" s="86"/>
      <c r="I43" s="86"/>
      <c r="J43" s="86"/>
      <c r="K43" s="18">
        <f>IF(N15=N40,0,N40/N39)</f>
        <v>0.83900374393082222</v>
      </c>
      <c r="L43" s="10"/>
    </row>
    <row r="44" spans="2:17" ht="10.5" x14ac:dyDescent="0.25">
      <c r="G44" s="81" t="s">
        <v>448</v>
      </c>
      <c r="H44" s="82"/>
      <c r="I44" s="82"/>
      <c r="J44" s="82"/>
      <c r="K44" s="20">
        <f>(N41/N39)</f>
        <v>0.16099625606917778</v>
      </c>
      <c r="L44" s="10"/>
    </row>
    <row r="45" spans="2:17" ht="11" thickBot="1" x14ac:dyDescent="0.3">
      <c r="G45" s="83" t="s">
        <v>449</v>
      </c>
      <c r="H45" s="84"/>
      <c r="I45" s="84"/>
      <c r="J45" s="84"/>
      <c r="K45" s="30">
        <f>SUM(K43:K44)</f>
        <v>1</v>
      </c>
      <c r="L45" s="10"/>
    </row>
    <row r="46" spans="2:17" ht="10.5" x14ac:dyDescent="0.25">
      <c r="G46" s="19"/>
      <c r="H46" s="19"/>
      <c r="I46" s="19"/>
      <c r="J46" s="19"/>
      <c r="K46" s="10"/>
      <c r="L46" s="10"/>
    </row>
    <row r="47" spans="2:17" s="34" customFormat="1" ht="13" x14ac:dyDescent="0.3">
      <c r="B47" s="80" t="s">
        <v>469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2:17" ht="10.5" x14ac:dyDescent="0.25">
      <c r="G48" s="19"/>
      <c r="H48" s="19"/>
      <c r="I48" s="19"/>
      <c r="J48" s="19"/>
      <c r="K48" s="10"/>
      <c r="L48" s="10"/>
    </row>
    <row r="49" spans="1:16" ht="11" thickBot="1" x14ac:dyDescent="0.3">
      <c r="G49" s="19"/>
      <c r="H49" s="19"/>
      <c r="I49" s="19"/>
      <c r="J49" s="19"/>
      <c r="K49" s="10"/>
      <c r="L49" s="10"/>
    </row>
    <row r="50" spans="1:1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33" customFormat="1" ht="11.5" x14ac:dyDescent="0.25">
      <c r="A51" s="88" t="s">
        <v>454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s="33" customFormat="1" ht="11.5" x14ac:dyDescent="0.25">
      <c r="A52" s="88" t="s">
        <v>460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33" customFormat="1" ht="11.5" x14ac:dyDescent="0.25">
      <c r="A53" s="88" t="s">
        <v>461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1.5" x14ac:dyDescent="0.25">
      <c r="A54" s="88" t="s">
        <v>462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1.5" x14ac:dyDescent="0.25">
      <c r="A55" s="88" t="s">
        <v>463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s="28" customFormat="1" ht="14" x14ac:dyDescent="0.3"/>
    <row r="57" spans="1:16" s="28" customFormat="1" ht="14" x14ac:dyDescent="0.3"/>
    <row r="58" spans="1:16" s="31" customFormat="1" ht="14" x14ac:dyDescent="0.3">
      <c r="B58" s="31" t="s">
        <v>442</v>
      </c>
      <c r="C58" s="89">
        <f>B15*K8</f>
        <v>160.1</v>
      </c>
      <c r="D58" s="89"/>
      <c r="F58" s="31">
        <f>IF(AND(B40&gt;0,F40&gt;0,J40&lt;0),1,IF(AND(B40&gt;0,F40&gt;0,J40&gt;0),2,IF(AND(B40&gt;0,F40&gt;0,J40=0),3,IF(AND(B40&gt;0,F40&lt;0,J40&lt;0),4,5))))</f>
        <v>2</v>
      </c>
    </row>
    <row r="59" spans="1:16" s="31" customFormat="1" ht="14" x14ac:dyDescent="0.3">
      <c r="B59" s="31" t="s">
        <v>443</v>
      </c>
      <c r="C59" s="87">
        <f>B15*O8</f>
        <v>839.9</v>
      </c>
      <c r="D59" s="87"/>
    </row>
    <row r="60" spans="1:16" s="31" customFormat="1" ht="14" x14ac:dyDescent="0.3">
      <c r="C60" s="32"/>
      <c r="D60" s="32"/>
    </row>
    <row r="61" spans="1:16" s="31" customFormat="1" ht="14" x14ac:dyDescent="0.3">
      <c r="B61" s="31" t="s">
        <v>442</v>
      </c>
      <c r="C61" s="87">
        <f>F15*K9</f>
        <v>1587.2058</v>
      </c>
      <c r="D61" s="87"/>
    </row>
    <row r="62" spans="1:16" s="31" customFormat="1" ht="14" x14ac:dyDescent="0.3">
      <c r="B62" s="31" t="s">
        <v>443</v>
      </c>
      <c r="C62" s="87">
        <f>F15*O9</f>
        <v>8606.7942000000003</v>
      </c>
      <c r="D62" s="87"/>
    </row>
    <row r="63" spans="1:16" s="31" customFormat="1" ht="14" x14ac:dyDescent="0.3">
      <c r="C63" s="32" t="s">
        <v>2</v>
      </c>
      <c r="D63" s="32"/>
    </row>
    <row r="64" spans="1:16" s="31" customFormat="1" ht="14" x14ac:dyDescent="0.3">
      <c r="B64" s="31" t="s">
        <v>442</v>
      </c>
      <c r="C64" s="87">
        <f>J15*K10</f>
        <v>99.627149999999986</v>
      </c>
      <c r="D64" s="87"/>
    </row>
    <row r="65" spans="2:4" s="31" customFormat="1" ht="14" x14ac:dyDescent="0.3">
      <c r="B65" s="31" t="s">
        <v>443</v>
      </c>
      <c r="C65" s="87">
        <f>J15*O10</f>
        <v>178.27284999999998</v>
      </c>
      <c r="D65" s="87"/>
    </row>
    <row r="66" spans="2:4" s="31" customFormat="1" ht="14" x14ac:dyDescent="0.3">
      <c r="C66" s="32"/>
      <c r="D66" s="32"/>
    </row>
    <row r="67" spans="2:4" s="31" customFormat="1" ht="14" x14ac:dyDescent="0.3">
      <c r="B67" s="31" t="s">
        <v>442</v>
      </c>
      <c r="C67" s="87">
        <f>C58+C61+C64</f>
        <v>1846.9329499999999</v>
      </c>
      <c r="D67" s="87"/>
    </row>
    <row r="68" spans="2:4" s="31" customFormat="1" ht="14" x14ac:dyDescent="0.3">
      <c r="B68" s="31" t="s">
        <v>443</v>
      </c>
      <c r="C68" s="87">
        <f>IF(C62+C65&lt;0,C59,C59+C62+C65)</f>
        <v>9624.9670499999993</v>
      </c>
      <c r="D68" s="87"/>
    </row>
    <row r="69" spans="2:4" s="29" customFormat="1" ht="14" x14ac:dyDescent="0.3"/>
    <row r="70" spans="2:4" s="29" customFormat="1" ht="14" x14ac:dyDescent="0.3"/>
    <row r="71" spans="2:4" s="29" customFormat="1" ht="14" x14ac:dyDescent="0.3"/>
    <row r="72" spans="2:4" s="29" customFormat="1" ht="14" x14ac:dyDescent="0.3"/>
    <row r="73" spans="2:4" s="29" customFormat="1" ht="14" x14ac:dyDescent="0.3"/>
  </sheetData>
  <mergeCells count="50">
    <mergeCell ref="C67:D67"/>
    <mergeCell ref="C68:D68"/>
    <mergeCell ref="A54:P54"/>
    <mergeCell ref="A55:P55"/>
    <mergeCell ref="A51:P51"/>
    <mergeCell ref="A52:P52"/>
    <mergeCell ref="A53:P53"/>
    <mergeCell ref="C58:D58"/>
    <mergeCell ref="C65:D65"/>
    <mergeCell ref="C62:D62"/>
    <mergeCell ref="C64:D64"/>
    <mergeCell ref="C61:D61"/>
    <mergeCell ref="C59:D59"/>
    <mergeCell ref="J15:L15"/>
    <mergeCell ref="N13:P13"/>
    <mergeCell ref="B47:P47"/>
    <mergeCell ref="G44:J44"/>
    <mergeCell ref="G45:J45"/>
    <mergeCell ref="F14:H14"/>
    <mergeCell ref="F15:H15"/>
    <mergeCell ref="N14:P14"/>
    <mergeCell ref="N15:P15"/>
    <mergeCell ref="G43:J43"/>
    <mergeCell ref="F13:H13"/>
    <mergeCell ref="B15:D15"/>
    <mergeCell ref="O8:P8"/>
    <mergeCell ref="J13:L13"/>
    <mergeCell ref="J14:L14"/>
    <mergeCell ref="O10:P10"/>
    <mergeCell ref="O9:P9"/>
    <mergeCell ref="K8:L8"/>
    <mergeCell ref="K9:L9"/>
    <mergeCell ref="K10:L10"/>
    <mergeCell ref="G9:H9"/>
    <mergeCell ref="G10:H10"/>
    <mergeCell ref="G8:H8"/>
    <mergeCell ref="B13:D13"/>
    <mergeCell ref="B14:D14"/>
    <mergeCell ref="B10:D10"/>
    <mergeCell ref="B8:D8"/>
    <mergeCell ref="B9:D9"/>
    <mergeCell ref="A1:P1"/>
    <mergeCell ref="A2:P2"/>
    <mergeCell ref="A3:P3"/>
    <mergeCell ref="F7:H7"/>
    <mergeCell ref="J5:L5"/>
    <mergeCell ref="J6:L6"/>
    <mergeCell ref="N5:P5"/>
    <mergeCell ref="N6:P6"/>
    <mergeCell ref="B7:D7"/>
  </mergeCells>
  <phoneticPr fontId="0" type="noConversion"/>
  <pageMargins left="0.17" right="0.24" top="0.27" bottom="0.19" header="0.18" footer="0.17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print="0" autoFill="0" autoLine="0" autoPict="0">
                <anchor moveWithCells="1" sizeWithCells="1">
                  <from>
                    <xdr:col>15</xdr:col>
                    <xdr:colOff>209550</xdr:colOff>
                    <xdr:row>2</xdr:row>
                    <xdr:rowOff>171450</xdr:rowOff>
                  </from>
                  <to>
                    <xdr:col>15</xdr:col>
                    <xdr:colOff>876300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print="0" autoFill="0" autoLine="0" autoPict="0">
                <anchor>
                  <from>
                    <xdr:col>11</xdr:col>
                    <xdr:colOff>457200</xdr:colOff>
                    <xdr:row>2</xdr:row>
                    <xdr:rowOff>171450</xdr:rowOff>
                  </from>
                  <to>
                    <xdr:col>15</xdr:col>
                    <xdr:colOff>165100</xdr:colOff>
                    <xdr:row>3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426"/>
  <sheetViews>
    <sheetView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J11" sqref="J11"/>
    </sheetView>
  </sheetViews>
  <sheetFormatPr defaultColWidth="9.109375" defaultRowHeight="10.5" x14ac:dyDescent="0.25"/>
  <cols>
    <col min="1" max="1" width="7.33203125" style="39" bestFit="1" customWidth="1"/>
    <col min="2" max="2" width="34" style="40" bestFit="1" customWidth="1"/>
    <col min="3" max="3" width="11.6640625" style="40" customWidth="1"/>
    <col min="4" max="4" width="8.44140625" style="40" customWidth="1"/>
    <col min="5" max="5" width="12.77734375" style="40" customWidth="1"/>
    <col min="6" max="7" width="9.6640625" style="40" customWidth="1"/>
    <col min="8" max="8" width="9.44140625" style="40" customWidth="1"/>
    <col min="9" max="9" width="9.109375" style="40" customWidth="1"/>
    <col min="10" max="10" width="14.44140625" style="40" customWidth="1"/>
    <col min="11" max="12" width="12" style="40" customWidth="1"/>
    <col min="13" max="13" width="10.33203125" style="40" customWidth="1"/>
    <col min="14" max="14" width="9.33203125" style="40" customWidth="1"/>
    <col min="15" max="15" width="13.44140625" style="40" customWidth="1"/>
    <col min="16" max="17" width="12" style="40" customWidth="1"/>
    <col min="18" max="18" width="10.44140625" style="40" customWidth="1"/>
    <col min="19" max="19" width="10.6640625" style="40" customWidth="1"/>
    <col min="20" max="20" width="19.77734375" style="40" customWidth="1"/>
    <col min="21" max="21" width="9" style="40" customWidth="1"/>
    <col min="22" max="22" width="12.77734375" style="40" customWidth="1"/>
    <col min="23" max="23" width="20.44140625" style="40" bestFit="1" customWidth="1"/>
    <col min="24" max="24" width="9.33203125" style="40" customWidth="1"/>
    <col min="25" max="25" width="15.44140625" style="40" customWidth="1"/>
    <col min="26" max="27" width="9.33203125" style="40" customWidth="1"/>
    <col min="28" max="16384" width="9.109375" style="40"/>
  </cols>
  <sheetData>
    <row r="1" spans="1:26" x14ac:dyDescent="0.25">
      <c r="A1" s="39">
        <v>1</v>
      </c>
      <c r="B1" s="40" t="s">
        <v>474</v>
      </c>
      <c r="C1" s="41" t="s">
        <v>415</v>
      </c>
      <c r="D1" s="41" t="s">
        <v>416</v>
      </c>
      <c r="E1" s="41" t="s">
        <v>417</v>
      </c>
      <c r="F1" s="40" t="s">
        <v>441</v>
      </c>
      <c r="G1" s="41" t="s">
        <v>418</v>
      </c>
      <c r="H1" s="41" t="s">
        <v>419</v>
      </c>
      <c r="I1" s="41" t="s">
        <v>420</v>
      </c>
      <c r="J1" s="41" t="s">
        <v>421</v>
      </c>
      <c r="K1" s="41" t="s">
        <v>422</v>
      </c>
      <c r="L1" s="41" t="s">
        <v>423</v>
      </c>
      <c r="M1" s="41" t="s">
        <v>424</v>
      </c>
      <c r="N1" s="41" t="s">
        <v>425</v>
      </c>
      <c r="O1" s="41" t="s">
        <v>426</v>
      </c>
      <c r="P1" s="41" t="s">
        <v>427</v>
      </c>
      <c r="Q1" s="41" t="s">
        <v>428</v>
      </c>
      <c r="R1" s="41" t="s">
        <v>429</v>
      </c>
      <c r="S1" s="41" t="s">
        <v>430</v>
      </c>
      <c r="T1" s="41" t="s">
        <v>4</v>
      </c>
      <c r="U1" s="41" t="s">
        <v>431</v>
      </c>
      <c r="V1" s="41" t="s">
        <v>432</v>
      </c>
      <c r="W1" s="40" t="s">
        <v>456</v>
      </c>
      <c r="X1" s="40" t="s">
        <v>457</v>
      </c>
      <c r="Y1" s="40" t="s">
        <v>482</v>
      </c>
    </row>
    <row r="2" spans="1:26" x14ac:dyDescent="0.25">
      <c r="A2" s="39">
        <v>1</v>
      </c>
      <c r="B2" s="40" t="s">
        <v>8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0</v>
      </c>
      <c r="U2" s="42">
        <v>0</v>
      </c>
      <c r="V2" s="42">
        <v>0</v>
      </c>
      <c r="W2" s="42">
        <v>0</v>
      </c>
      <c r="X2" s="42">
        <v>0</v>
      </c>
      <c r="Y2" s="42">
        <v>0</v>
      </c>
      <c r="Z2" s="42"/>
    </row>
    <row r="3" spans="1:26" x14ac:dyDescent="0.25">
      <c r="A3">
        <v>7</v>
      </c>
      <c r="B3" t="s">
        <v>11</v>
      </c>
      <c r="C3">
        <v>308910</v>
      </c>
      <c r="D3">
        <v>1930000</v>
      </c>
      <c r="E3">
        <v>826000</v>
      </c>
      <c r="F3">
        <v>0.83989999999999998</v>
      </c>
      <c r="G3">
        <v>0.16009999999999999</v>
      </c>
      <c r="H3">
        <v>1000</v>
      </c>
      <c r="I3">
        <v>1984342</v>
      </c>
      <c r="J3">
        <v>8420244</v>
      </c>
      <c r="K3">
        <v>0.84430000000000005</v>
      </c>
      <c r="L3">
        <v>0.15570000000000001</v>
      </c>
      <c r="M3">
        <v>10194</v>
      </c>
      <c r="N3">
        <v>861627</v>
      </c>
      <c r="O3">
        <v>229546.72</v>
      </c>
      <c r="P3">
        <v>0.64149999999999996</v>
      </c>
      <c r="Q3">
        <v>0.35849999999999999</v>
      </c>
      <c r="R3">
        <v>277.89999999999998</v>
      </c>
      <c r="S3">
        <v>0.83899999999999997</v>
      </c>
      <c r="T3">
        <v>11471.9</v>
      </c>
      <c r="U3">
        <v>11471.9</v>
      </c>
      <c r="V3">
        <v>0</v>
      </c>
      <c r="W3" t="s">
        <v>434</v>
      </c>
      <c r="X3">
        <v>826</v>
      </c>
      <c r="Y3">
        <v>255159928</v>
      </c>
    </row>
    <row r="4" spans="1:26" x14ac:dyDescent="0.25">
      <c r="A4">
        <v>14</v>
      </c>
      <c r="B4" t="s">
        <v>12</v>
      </c>
      <c r="C4">
        <v>1276842</v>
      </c>
      <c r="D4">
        <v>1930000</v>
      </c>
      <c r="E4">
        <v>1433000</v>
      </c>
      <c r="F4">
        <v>0.33839999999999998</v>
      </c>
      <c r="G4">
        <v>0.66159999999999997</v>
      </c>
      <c r="H4">
        <v>1000</v>
      </c>
      <c r="I4">
        <v>1984342</v>
      </c>
      <c r="J4">
        <v>14608002</v>
      </c>
      <c r="K4">
        <v>0.35649999999999998</v>
      </c>
      <c r="L4">
        <v>0.64349999999999996</v>
      </c>
      <c r="M4">
        <v>10194</v>
      </c>
      <c r="N4">
        <v>861627</v>
      </c>
      <c r="O4">
        <v>205002.13</v>
      </c>
      <c r="P4">
        <v>-0.4819</v>
      </c>
      <c r="Q4">
        <v>1.4819</v>
      </c>
      <c r="R4">
        <v>143.06</v>
      </c>
      <c r="S4">
        <v>0.34439999999999998</v>
      </c>
      <c r="T4">
        <v>11337.06</v>
      </c>
      <c r="U4">
        <v>11337.06</v>
      </c>
      <c r="V4">
        <v>0</v>
      </c>
      <c r="W4" t="s">
        <v>434</v>
      </c>
      <c r="X4">
        <v>1433</v>
      </c>
      <c r="Y4">
        <v>1829714358</v>
      </c>
    </row>
    <row r="5" spans="1:26" x14ac:dyDescent="0.25">
      <c r="A5">
        <v>63</v>
      </c>
      <c r="B5" t="s">
        <v>13</v>
      </c>
      <c r="C5">
        <v>829911</v>
      </c>
      <c r="D5">
        <v>1930000</v>
      </c>
      <c r="E5">
        <v>397000</v>
      </c>
      <c r="F5">
        <v>0.56999999999999995</v>
      </c>
      <c r="G5">
        <v>0.43</v>
      </c>
      <c r="H5">
        <v>1000</v>
      </c>
      <c r="I5">
        <v>1984342</v>
      </c>
      <c r="J5">
        <v>4047018</v>
      </c>
      <c r="K5">
        <v>0.58179999999999998</v>
      </c>
      <c r="L5">
        <v>0.41820000000000002</v>
      </c>
      <c r="M5">
        <v>10194</v>
      </c>
      <c r="N5">
        <v>861627</v>
      </c>
      <c r="O5">
        <v>1430067.21</v>
      </c>
      <c r="P5">
        <v>3.6799999999999999E-2</v>
      </c>
      <c r="Q5">
        <v>0.96319999999999995</v>
      </c>
      <c r="R5">
        <v>3602.18</v>
      </c>
      <c r="S5">
        <v>0.44829999999999998</v>
      </c>
      <c r="T5">
        <v>14796.18</v>
      </c>
      <c r="U5">
        <v>14796.18</v>
      </c>
      <c r="V5">
        <v>0</v>
      </c>
      <c r="W5" t="s">
        <v>434</v>
      </c>
      <c r="X5">
        <v>397</v>
      </c>
      <c r="Y5">
        <v>329474679</v>
      </c>
    </row>
    <row r="6" spans="1:26" x14ac:dyDescent="0.25">
      <c r="A6">
        <v>70</v>
      </c>
      <c r="B6" t="s">
        <v>14</v>
      </c>
      <c r="C6">
        <v>663118</v>
      </c>
      <c r="D6">
        <v>1930000</v>
      </c>
      <c r="E6">
        <v>743000</v>
      </c>
      <c r="F6">
        <v>0.65639999999999998</v>
      </c>
      <c r="G6">
        <v>0.34360000000000002</v>
      </c>
      <c r="H6">
        <v>1000</v>
      </c>
      <c r="I6">
        <v>1984342</v>
      </c>
      <c r="J6">
        <v>7574142</v>
      </c>
      <c r="K6">
        <v>0.66579999999999995</v>
      </c>
      <c r="L6">
        <v>0.3342</v>
      </c>
      <c r="M6">
        <v>10194</v>
      </c>
      <c r="N6">
        <v>861627</v>
      </c>
      <c r="O6">
        <v>452419.82</v>
      </c>
      <c r="P6">
        <v>0.23039999999999999</v>
      </c>
      <c r="Q6">
        <v>0.76959999999999995</v>
      </c>
      <c r="R6">
        <v>608.91</v>
      </c>
      <c r="S6">
        <v>0.64259999999999995</v>
      </c>
      <c r="T6">
        <v>11802.91</v>
      </c>
      <c r="U6">
        <v>11802.91</v>
      </c>
      <c r="V6">
        <v>0</v>
      </c>
      <c r="W6" t="s">
        <v>434</v>
      </c>
      <c r="X6">
        <v>743</v>
      </c>
      <c r="Y6">
        <v>492696535</v>
      </c>
    </row>
    <row r="7" spans="1:26" x14ac:dyDescent="0.25">
      <c r="A7">
        <v>84</v>
      </c>
      <c r="B7" t="s">
        <v>15</v>
      </c>
      <c r="C7">
        <v>913873</v>
      </c>
      <c r="D7">
        <v>1930000</v>
      </c>
      <c r="E7">
        <v>233000</v>
      </c>
      <c r="F7">
        <v>0.52649999999999997</v>
      </c>
      <c r="G7">
        <v>0.47349999999999998</v>
      </c>
      <c r="H7">
        <v>1000</v>
      </c>
      <c r="I7">
        <v>1984342</v>
      </c>
      <c r="J7">
        <v>2293878.08</v>
      </c>
      <c r="K7">
        <v>0.53949999999999998</v>
      </c>
      <c r="L7">
        <v>0.46050000000000002</v>
      </c>
      <c r="M7">
        <v>9844.9699999999993</v>
      </c>
      <c r="N7">
        <v>861627</v>
      </c>
      <c r="O7">
        <v>0</v>
      </c>
      <c r="P7">
        <v>-6.0600000000000001E-2</v>
      </c>
      <c r="Q7">
        <v>1.0606</v>
      </c>
      <c r="R7">
        <v>0</v>
      </c>
      <c r="S7">
        <v>0.5383</v>
      </c>
      <c r="T7">
        <v>10844.97</v>
      </c>
      <c r="U7">
        <v>10844.97</v>
      </c>
      <c r="V7">
        <v>0</v>
      </c>
      <c r="W7" t="s">
        <v>434</v>
      </c>
      <c r="X7">
        <v>233</v>
      </c>
      <c r="Y7">
        <v>212932295</v>
      </c>
    </row>
    <row r="8" spans="1:26" x14ac:dyDescent="0.25">
      <c r="A8">
        <v>91</v>
      </c>
      <c r="B8" t="s">
        <v>16</v>
      </c>
      <c r="C8">
        <v>498314</v>
      </c>
      <c r="D8">
        <v>1930000</v>
      </c>
      <c r="E8">
        <v>511000</v>
      </c>
      <c r="F8">
        <v>0.74180000000000001</v>
      </c>
      <c r="G8">
        <v>0.25819999999999999</v>
      </c>
      <c r="H8">
        <v>1000</v>
      </c>
      <c r="I8">
        <v>1984342</v>
      </c>
      <c r="J8">
        <v>5209134</v>
      </c>
      <c r="K8">
        <v>0.74890000000000001</v>
      </c>
      <c r="L8">
        <v>0.25109999999999999</v>
      </c>
      <c r="M8">
        <v>10194</v>
      </c>
      <c r="N8">
        <v>861627</v>
      </c>
      <c r="O8">
        <v>804621.7</v>
      </c>
      <c r="P8">
        <v>0.42170000000000002</v>
      </c>
      <c r="Q8">
        <v>0.57830000000000004</v>
      </c>
      <c r="R8">
        <v>1574.6</v>
      </c>
      <c r="S8">
        <v>0.70799999999999996</v>
      </c>
      <c r="T8">
        <v>12768.6</v>
      </c>
      <c r="U8">
        <v>12768.6</v>
      </c>
      <c r="V8">
        <v>0</v>
      </c>
      <c r="W8" t="s">
        <v>434</v>
      </c>
      <c r="X8">
        <v>511</v>
      </c>
      <c r="Y8">
        <v>254638633</v>
      </c>
    </row>
    <row r="9" spans="1:26" x14ac:dyDescent="0.25">
      <c r="A9">
        <v>105</v>
      </c>
      <c r="B9" t="s">
        <v>17</v>
      </c>
      <c r="C9">
        <v>553942</v>
      </c>
      <c r="D9">
        <v>1930000</v>
      </c>
      <c r="E9">
        <v>450000</v>
      </c>
      <c r="F9">
        <v>0.71299999999999997</v>
      </c>
      <c r="G9">
        <v>0.28699999999999998</v>
      </c>
      <c r="H9">
        <v>1000</v>
      </c>
      <c r="I9">
        <v>1984342</v>
      </c>
      <c r="J9">
        <v>4452590.42</v>
      </c>
      <c r="K9">
        <v>0.7208</v>
      </c>
      <c r="L9">
        <v>0.2792</v>
      </c>
      <c r="M9">
        <v>9894.65</v>
      </c>
      <c r="N9">
        <v>861627</v>
      </c>
      <c r="O9">
        <v>0</v>
      </c>
      <c r="P9">
        <v>0.35709999999999997</v>
      </c>
      <c r="Q9">
        <v>0.64290000000000003</v>
      </c>
      <c r="R9">
        <v>0</v>
      </c>
      <c r="S9">
        <v>0.72009999999999996</v>
      </c>
      <c r="T9">
        <v>10894.65</v>
      </c>
      <c r="U9">
        <v>10894.65</v>
      </c>
      <c r="V9">
        <v>0</v>
      </c>
      <c r="W9" t="s">
        <v>434</v>
      </c>
      <c r="X9">
        <v>450</v>
      </c>
      <c r="Y9">
        <v>249273807</v>
      </c>
    </row>
    <row r="10" spans="1:26" x14ac:dyDescent="0.25">
      <c r="A10">
        <v>112</v>
      </c>
      <c r="B10" t="s">
        <v>18</v>
      </c>
      <c r="C10">
        <v>536807</v>
      </c>
      <c r="D10">
        <v>1930000</v>
      </c>
      <c r="E10">
        <v>1713000</v>
      </c>
      <c r="F10">
        <v>0.72189999999999999</v>
      </c>
      <c r="G10">
        <v>0.27810000000000001</v>
      </c>
      <c r="H10">
        <v>1000</v>
      </c>
      <c r="I10">
        <v>1984342</v>
      </c>
      <c r="J10">
        <v>17462322</v>
      </c>
      <c r="K10">
        <v>0.72950000000000004</v>
      </c>
      <c r="L10">
        <v>0.27050000000000002</v>
      </c>
      <c r="M10">
        <v>10194</v>
      </c>
      <c r="N10">
        <v>861627</v>
      </c>
      <c r="O10">
        <v>651109.06000000006</v>
      </c>
      <c r="P10">
        <v>0.377</v>
      </c>
      <c r="Q10">
        <v>0.623</v>
      </c>
      <c r="R10">
        <v>380.1</v>
      </c>
      <c r="S10">
        <v>0.71719999999999995</v>
      </c>
      <c r="T10">
        <v>11574.1</v>
      </c>
      <c r="U10">
        <v>11574.1</v>
      </c>
      <c r="V10">
        <v>0</v>
      </c>
      <c r="W10" t="s">
        <v>434</v>
      </c>
      <c r="X10">
        <v>1713</v>
      </c>
      <c r="Y10">
        <v>919549993</v>
      </c>
    </row>
    <row r="11" spans="1:26" x14ac:dyDescent="0.25">
      <c r="A11">
        <v>119</v>
      </c>
      <c r="B11" t="s">
        <v>19</v>
      </c>
      <c r="C11">
        <v>950539</v>
      </c>
      <c r="D11">
        <v>1930000</v>
      </c>
      <c r="E11">
        <v>1467000</v>
      </c>
      <c r="F11">
        <v>0.50749999999999995</v>
      </c>
      <c r="G11">
        <v>0.49249999999999999</v>
      </c>
      <c r="H11">
        <v>1000</v>
      </c>
      <c r="I11">
        <v>1984342</v>
      </c>
      <c r="J11">
        <v>14954598</v>
      </c>
      <c r="K11">
        <v>0.52100000000000002</v>
      </c>
      <c r="L11">
        <v>0.47899999999999998</v>
      </c>
      <c r="M11">
        <v>10194</v>
      </c>
      <c r="N11">
        <v>861627</v>
      </c>
      <c r="O11">
        <v>3030336.43</v>
      </c>
      <c r="P11">
        <v>-0.1032</v>
      </c>
      <c r="Q11">
        <v>1.1032</v>
      </c>
      <c r="R11">
        <v>2065.67</v>
      </c>
      <c r="S11">
        <v>0.42270000000000002</v>
      </c>
      <c r="T11">
        <v>13259.67</v>
      </c>
      <c r="U11">
        <v>13259.67</v>
      </c>
      <c r="V11">
        <v>0</v>
      </c>
      <c r="W11" t="s">
        <v>434</v>
      </c>
      <c r="X11">
        <v>1467</v>
      </c>
      <c r="Y11">
        <v>1394440627</v>
      </c>
    </row>
    <row r="12" spans="1:26" x14ac:dyDescent="0.25">
      <c r="A12">
        <v>140</v>
      </c>
      <c r="B12" t="s">
        <v>21</v>
      </c>
      <c r="C12">
        <v>603015</v>
      </c>
      <c r="D12">
        <v>1930000</v>
      </c>
      <c r="E12">
        <v>2224000</v>
      </c>
      <c r="F12">
        <v>0.68759999999999999</v>
      </c>
      <c r="G12">
        <v>0.31240000000000001</v>
      </c>
      <c r="H12">
        <v>1000</v>
      </c>
      <c r="I12">
        <v>1984342</v>
      </c>
      <c r="J12">
        <v>19928319.760000002</v>
      </c>
      <c r="K12">
        <v>0.69610000000000005</v>
      </c>
      <c r="L12">
        <v>0.3039</v>
      </c>
      <c r="M12">
        <v>8960.58</v>
      </c>
      <c r="N12">
        <v>861627</v>
      </c>
      <c r="O12">
        <v>0</v>
      </c>
      <c r="P12">
        <v>0.30009999999999998</v>
      </c>
      <c r="Q12">
        <v>0.69989999999999997</v>
      </c>
      <c r="R12">
        <v>0</v>
      </c>
      <c r="S12">
        <v>0.69530000000000003</v>
      </c>
      <c r="T12">
        <v>9960.58</v>
      </c>
      <c r="U12">
        <v>9960.58</v>
      </c>
      <c r="V12">
        <v>0</v>
      </c>
      <c r="W12" t="s">
        <v>434</v>
      </c>
      <c r="X12">
        <v>2224</v>
      </c>
      <c r="Y12">
        <v>1341105789</v>
      </c>
    </row>
    <row r="13" spans="1:26" x14ac:dyDescent="0.25">
      <c r="A13">
        <v>147</v>
      </c>
      <c r="B13" t="s">
        <v>22</v>
      </c>
      <c r="C13">
        <v>711642</v>
      </c>
      <c r="D13">
        <v>1930000</v>
      </c>
      <c r="E13">
        <v>14841000</v>
      </c>
      <c r="F13">
        <v>0.63129999999999997</v>
      </c>
      <c r="G13">
        <v>0.36870000000000003</v>
      </c>
      <c r="H13">
        <v>1000</v>
      </c>
      <c r="I13">
        <v>1984342</v>
      </c>
      <c r="J13">
        <v>150456304.40000001</v>
      </c>
      <c r="K13">
        <v>0.64139999999999997</v>
      </c>
      <c r="L13">
        <v>0.35859999999999997</v>
      </c>
      <c r="M13">
        <v>10137.879999999999</v>
      </c>
      <c r="N13">
        <v>861627</v>
      </c>
      <c r="O13">
        <v>0</v>
      </c>
      <c r="P13">
        <v>0.1741</v>
      </c>
      <c r="Q13">
        <v>0.82589999999999997</v>
      </c>
      <c r="R13">
        <v>0</v>
      </c>
      <c r="S13">
        <v>0.64049999999999996</v>
      </c>
      <c r="T13">
        <v>11137.88</v>
      </c>
      <c r="U13">
        <v>11137.88</v>
      </c>
      <c r="V13">
        <v>0</v>
      </c>
      <c r="W13" t="s">
        <v>434</v>
      </c>
      <c r="X13">
        <v>14841</v>
      </c>
      <c r="Y13">
        <v>10561477636</v>
      </c>
    </row>
    <row r="14" spans="1:26" x14ac:dyDescent="0.25">
      <c r="A14">
        <v>154</v>
      </c>
      <c r="B14" t="s">
        <v>23</v>
      </c>
      <c r="C14">
        <v>391890</v>
      </c>
      <c r="D14">
        <v>1930000</v>
      </c>
      <c r="E14">
        <v>1344000</v>
      </c>
      <c r="F14">
        <v>0.79690000000000005</v>
      </c>
      <c r="G14">
        <v>0.2031</v>
      </c>
      <c r="H14">
        <v>1000</v>
      </c>
      <c r="I14">
        <v>1984342</v>
      </c>
      <c r="J14">
        <v>13700736</v>
      </c>
      <c r="K14">
        <v>0.80249999999999999</v>
      </c>
      <c r="L14">
        <v>0.19750000000000001</v>
      </c>
      <c r="M14">
        <v>10194</v>
      </c>
      <c r="N14">
        <v>861627</v>
      </c>
      <c r="O14">
        <v>3621704.82</v>
      </c>
      <c r="P14">
        <v>0.54520000000000002</v>
      </c>
      <c r="Q14">
        <v>0.45479999999999998</v>
      </c>
      <c r="R14">
        <v>2694.72</v>
      </c>
      <c r="S14">
        <v>0.75219999999999998</v>
      </c>
      <c r="T14">
        <v>13888.72</v>
      </c>
      <c r="U14">
        <v>13888.72</v>
      </c>
      <c r="V14">
        <v>0</v>
      </c>
      <c r="W14" t="s">
        <v>434</v>
      </c>
      <c r="X14">
        <v>1344</v>
      </c>
      <c r="Y14">
        <v>526700517</v>
      </c>
    </row>
    <row r="15" spans="1:26" x14ac:dyDescent="0.25">
      <c r="A15">
        <v>161</v>
      </c>
      <c r="B15" t="s">
        <v>24</v>
      </c>
      <c r="C15">
        <v>685835</v>
      </c>
      <c r="D15">
        <v>1930000</v>
      </c>
      <c r="E15">
        <v>277000</v>
      </c>
      <c r="F15">
        <v>0.64459999999999995</v>
      </c>
      <c r="G15">
        <v>0.35539999999999999</v>
      </c>
      <c r="H15">
        <v>1000</v>
      </c>
      <c r="I15">
        <v>1984342</v>
      </c>
      <c r="J15">
        <v>2823738</v>
      </c>
      <c r="K15">
        <v>0.65439999999999998</v>
      </c>
      <c r="L15">
        <v>0.34560000000000002</v>
      </c>
      <c r="M15">
        <v>10194</v>
      </c>
      <c r="N15">
        <v>861627</v>
      </c>
      <c r="O15">
        <v>775735.56</v>
      </c>
      <c r="P15">
        <v>0.20399999999999999</v>
      </c>
      <c r="Q15">
        <v>0.79600000000000004</v>
      </c>
      <c r="R15">
        <v>2800.49</v>
      </c>
      <c r="S15">
        <v>0.56359999999999999</v>
      </c>
      <c r="T15">
        <v>13994.49</v>
      </c>
      <c r="U15">
        <v>13994.49</v>
      </c>
      <c r="V15">
        <v>0</v>
      </c>
      <c r="W15" t="s">
        <v>434</v>
      </c>
      <c r="X15">
        <v>277</v>
      </c>
      <c r="Y15">
        <v>189976305</v>
      </c>
    </row>
    <row r="16" spans="1:26" x14ac:dyDescent="0.25">
      <c r="A16">
        <v>2450</v>
      </c>
      <c r="B16" t="s">
        <v>152</v>
      </c>
      <c r="C16">
        <v>4167499</v>
      </c>
      <c r="D16">
        <v>5790000</v>
      </c>
      <c r="E16">
        <v>1975000</v>
      </c>
      <c r="F16">
        <v>0.2802</v>
      </c>
      <c r="G16">
        <v>0.7198</v>
      </c>
      <c r="H16">
        <v>1000</v>
      </c>
      <c r="I16">
        <v>5953026</v>
      </c>
      <c r="J16">
        <v>20133150</v>
      </c>
      <c r="K16">
        <v>0.2999</v>
      </c>
      <c r="L16">
        <v>0.70009999999999994</v>
      </c>
      <c r="M16">
        <v>10194</v>
      </c>
      <c r="N16">
        <v>2584881</v>
      </c>
      <c r="O16">
        <v>420351.07</v>
      </c>
      <c r="P16">
        <v>-0.61229999999999996</v>
      </c>
      <c r="Q16">
        <v>1.6123000000000001</v>
      </c>
      <c r="R16">
        <v>212.84</v>
      </c>
      <c r="S16">
        <v>0.28120000000000001</v>
      </c>
      <c r="T16">
        <v>11406.84</v>
      </c>
      <c r="U16">
        <v>11406.84</v>
      </c>
      <c r="V16">
        <v>0</v>
      </c>
      <c r="W16" t="s">
        <v>436</v>
      </c>
      <c r="X16">
        <v>1975</v>
      </c>
      <c r="Y16">
        <v>8230810861</v>
      </c>
    </row>
    <row r="17" spans="1:25" x14ac:dyDescent="0.25">
      <c r="A17">
        <v>170</v>
      </c>
      <c r="B17" t="s">
        <v>25</v>
      </c>
      <c r="C17">
        <v>456008</v>
      </c>
      <c r="D17">
        <v>1930000</v>
      </c>
      <c r="E17">
        <v>1997000</v>
      </c>
      <c r="F17">
        <v>0.76370000000000005</v>
      </c>
      <c r="G17">
        <v>0.23630000000000001</v>
      </c>
      <c r="H17">
        <v>1000</v>
      </c>
      <c r="I17">
        <v>1984342</v>
      </c>
      <c r="J17">
        <v>20357418</v>
      </c>
      <c r="K17">
        <v>0.7702</v>
      </c>
      <c r="L17">
        <v>0.2298</v>
      </c>
      <c r="M17">
        <v>10194</v>
      </c>
      <c r="N17">
        <v>861627</v>
      </c>
      <c r="O17">
        <v>3128554.13</v>
      </c>
      <c r="P17">
        <v>0.4708</v>
      </c>
      <c r="Q17">
        <v>0.5292</v>
      </c>
      <c r="R17">
        <v>1566.63</v>
      </c>
      <c r="S17">
        <v>0.7329</v>
      </c>
      <c r="T17">
        <v>12760.63</v>
      </c>
      <c r="U17">
        <v>12760.63</v>
      </c>
      <c r="V17" s="44">
        <v>-1.8189900000000001E-12</v>
      </c>
      <c r="W17" t="s">
        <v>434</v>
      </c>
      <c r="X17">
        <v>1997</v>
      </c>
      <c r="Y17">
        <v>910648202</v>
      </c>
    </row>
    <row r="18" spans="1:25" x14ac:dyDescent="0.25">
      <c r="A18">
        <v>182</v>
      </c>
      <c r="B18" t="s">
        <v>26</v>
      </c>
      <c r="C18">
        <v>1060874</v>
      </c>
      <c r="D18">
        <v>1930000</v>
      </c>
      <c r="E18">
        <v>2191000</v>
      </c>
      <c r="F18">
        <v>0.45029999999999998</v>
      </c>
      <c r="G18">
        <v>0.54969999999999997</v>
      </c>
      <c r="H18">
        <v>1000</v>
      </c>
      <c r="I18">
        <v>1984342</v>
      </c>
      <c r="J18">
        <v>21396579.559999999</v>
      </c>
      <c r="K18">
        <v>0.46539999999999998</v>
      </c>
      <c r="L18">
        <v>0.53459999999999996</v>
      </c>
      <c r="M18">
        <v>9765.67</v>
      </c>
      <c r="N18">
        <v>861627</v>
      </c>
      <c r="O18">
        <v>0</v>
      </c>
      <c r="P18">
        <v>-0.23119999999999999</v>
      </c>
      <c r="Q18">
        <v>1.2312000000000001</v>
      </c>
      <c r="R18">
        <v>0</v>
      </c>
      <c r="S18">
        <v>0.46400000000000002</v>
      </c>
      <c r="T18">
        <v>10765.67</v>
      </c>
      <c r="U18">
        <v>10765.67</v>
      </c>
      <c r="V18">
        <v>0</v>
      </c>
      <c r="W18" t="s">
        <v>434</v>
      </c>
      <c r="X18">
        <v>2191</v>
      </c>
      <c r="Y18">
        <v>2324375710</v>
      </c>
    </row>
    <row r="19" spans="1:25" x14ac:dyDescent="0.25">
      <c r="A19">
        <v>196</v>
      </c>
      <c r="B19" t="s">
        <v>27</v>
      </c>
      <c r="C19">
        <v>723208</v>
      </c>
      <c r="D19">
        <v>1930000</v>
      </c>
      <c r="E19">
        <v>463000</v>
      </c>
      <c r="F19">
        <v>0.62529999999999997</v>
      </c>
      <c r="G19">
        <v>0.37469999999999998</v>
      </c>
      <c r="H19">
        <v>1000</v>
      </c>
      <c r="I19">
        <v>1984342</v>
      </c>
      <c r="J19">
        <v>4719822</v>
      </c>
      <c r="K19">
        <v>0.63549999999999995</v>
      </c>
      <c r="L19">
        <v>0.36449999999999999</v>
      </c>
      <c r="M19">
        <v>10194</v>
      </c>
      <c r="N19">
        <v>861627</v>
      </c>
      <c r="O19">
        <v>954726.11</v>
      </c>
      <c r="P19">
        <v>0.16059999999999999</v>
      </c>
      <c r="Q19">
        <v>0.83940000000000003</v>
      </c>
      <c r="R19">
        <v>2062.04</v>
      </c>
      <c r="S19">
        <v>0.56089999999999995</v>
      </c>
      <c r="T19">
        <v>13256.04</v>
      </c>
      <c r="U19">
        <v>13256.04</v>
      </c>
      <c r="V19">
        <v>0</v>
      </c>
      <c r="W19" t="s">
        <v>434</v>
      </c>
      <c r="X19">
        <v>463</v>
      </c>
      <c r="Y19">
        <v>334845214</v>
      </c>
    </row>
    <row r="20" spans="1:25" x14ac:dyDescent="0.25">
      <c r="A20">
        <v>203</v>
      </c>
      <c r="B20" t="s">
        <v>28</v>
      </c>
      <c r="C20">
        <v>494525</v>
      </c>
      <c r="D20">
        <v>1930000</v>
      </c>
      <c r="E20">
        <v>803000</v>
      </c>
      <c r="F20">
        <v>0.74380000000000002</v>
      </c>
      <c r="G20">
        <v>0.25619999999999998</v>
      </c>
      <c r="H20">
        <v>1000</v>
      </c>
      <c r="I20">
        <v>1984342</v>
      </c>
      <c r="J20">
        <v>7396148.9800000004</v>
      </c>
      <c r="K20">
        <v>0.75080000000000002</v>
      </c>
      <c r="L20">
        <v>0.2492</v>
      </c>
      <c r="M20">
        <v>9210.65</v>
      </c>
      <c r="N20">
        <v>861627</v>
      </c>
      <c r="O20">
        <v>0</v>
      </c>
      <c r="P20">
        <v>0.42609999999999998</v>
      </c>
      <c r="Q20">
        <v>0.57389999999999997</v>
      </c>
      <c r="R20">
        <v>0</v>
      </c>
      <c r="S20">
        <v>0.75009999999999999</v>
      </c>
      <c r="T20">
        <v>10210.65</v>
      </c>
      <c r="U20">
        <v>10210.65</v>
      </c>
      <c r="V20">
        <v>0</v>
      </c>
      <c r="W20" t="s">
        <v>434</v>
      </c>
      <c r="X20">
        <v>803</v>
      </c>
      <c r="Y20">
        <v>397103232</v>
      </c>
    </row>
    <row r="21" spans="1:25" x14ac:dyDescent="0.25">
      <c r="A21">
        <v>217</v>
      </c>
      <c r="B21" t="s">
        <v>29</v>
      </c>
      <c r="C21">
        <v>647934</v>
      </c>
      <c r="D21">
        <v>1930000</v>
      </c>
      <c r="E21">
        <v>604000</v>
      </c>
      <c r="F21">
        <v>0.6643</v>
      </c>
      <c r="G21">
        <v>0.3357</v>
      </c>
      <c r="H21">
        <v>1000</v>
      </c>
      <c r="I21">
        <v>1984342</v>
      </c>
      <c r="J21">
        <v>6157176</v>
      </c>
      <c r="K21">
        <v>0.67349999999999999</v>
      </c>
      <c r="L21">
        <v>0.32650000000000001</v>
      </c>
      <c r="M21">
        <v>10194</v>
      </c>
      <c r="N21">
        <v>861627</v>
      </c>
      <c r="O21">
        <v>1112133.8500000001</v>
      </c>
      <c r="P21">
        <v>0.248</v>
      </c>
      <c r="Q21">
        <v>0.752</v>
      </c>
      <c r="R21">
        <v>1841.28</v>
      </c>
      <c r="S21">
        <v>0.61270000000000002</v>
      </c>
      <c r="T21">
        <v>13035.28</v>
      </c>
      <c r="U21">
        <v>13035.28</v>
      </c>
      <c r="V21">
        <v>0</v>
      </c>
      <c r="W21" t="s">
        <v>434</v>
      </c>
      <c r="X21">
        <v>604</v>
      </c>
      <c r="Y21">
        <v>391352035</v>
      </c>
    </row>
    <row r="22" spans="1:25" x14ac:dyDescent="0.25">
      <c r="A22">
        <v>231</v>
      </c>
      <c r="B22" t="s">
        <v>30</v>
      </c>
      <c r="C22">
        <v>621509</v>
      </c>
      <c r="D22">
        <v>1930000</v>
      </c>
      <c r="E22">
        <v>1644000</v>
      </c>
      <c r="F22">
        <v>0.67800000000000005</v>
      </c>
      <c r="G22">
        <v>0.32200000000000001</v>
      </c>
      <c r="H22">
        <v>1000</v>
      </c>
      <c r="I22">
        <v>1984342</v>
      </c>
      <c r="J22">
        <v>16758936</v>
      </c>
      <c r="K22">
        <v>0.68679999999999997</v>
      </c>
      <c r="L22">
        <v>0.31319999999999998</v>
      </c>
      <c r="M22">
        <v>10194</v>
      </c>
      <c r="N22">
        <v>861627</v>
      </c>
      <c r="O22">
        <v>992536.14</v>
      </c>
      <c r="P22">
        <v>0.2787</v>
      </c>
      <c r="Q22">
        <v>0.72130000000000005</v>
      </c>
      <c r="R22">
        <v>603.73</v>
      </c>
      <c r="S22">
        <v>0.66520000000000001</v>
      </c>
      <c r="T22">
        <v>11797.73</v>
      </c>
      <c r="U22">
        <v>11797.73</v>
      </c>
      <c r="V22">
        <v>0</v>
      </c>
      <c r="W22" t="s">
        <v>434</v>
      </c>
      <c r="X22">
        <v>1644</v>
      </c>
      <c r="Y22">
        <v>1021760534</v>
      </c>
    </row>
    <row r="23" spans="1:25" x14ac:dyDescent="0.25">
      <c r="A23">
        <v>245</v>
      </c>
      <c r="B23" t="s">
        <v>32</v>
      </c>
      <c r="C23">
        <v>632817</v>
      </c>
      <c r="D23">
        <v>1930000</v>
      </c>
      <c r="E23">
        <v>629000</v>
      </c>
      <c r="F23">
        <v>0.67210000000000003</v>
      </c>
      <c r="G23">
        <v>0.32790000000000002</v>
      </c>
      <c r="H23">
        <v>1000</v>
      </c>
      <c r="I23">
        <v>1984342</v>
      </c>
      <c r="J23">
        <v>6412026</v>
      </c>
      <c r="K23">
        <v>0.68110000000000004</v>
      </c>
      <c r="L23">
        <v>0.31890000000000002</v>
      </c>
      <c r="M23">
        <v>10194</v>
      </c>
      <c r="N23">
        <v>861627</v>
      </c>
      <c r="O23">
        <v>1828796.49</v>
      </c>
      <c r="P23">
        <v>0.2656</v>
      </c>
      <c r="Q23">
        <v>0.73440000000000005</v>
      </c>
      <c r="R23">
        <v>2907.47</v>
      </c>
      <c r="S23">
        <v>0.5948</v>
      </c>
      <c r="T23">
        <v>14101.47</v>
      </c>
      <c r="U23">
        <v>14101.47</v>
      </c>
      <c r="V23">
        <v>0</v>
      </c>
      <c r="W23" t="s">
        <v>434</v>
      </c>
      <c r="X23">
        <v>629</v>
      </c>
      <c r="Y23">
        <v>398042050</v>
      </c>
    </row>
    <row r="24" spans="1:25" x14ac:dyDescent="0.25">
      <c r="A24">
        <v>280</v>
      </c>
      <c r="B24" t="s">
        <v>33</v>
      </c>
      <c r="C24">
        <v>792620</v>
      </c>
      <c r="D24">
        <v>1930000</v>
      </c>
      <c r="E24">
        <v>2882000</v>
      </c>
      <c r="F24">
        <v>0.58930000000000005</v>
      </c>
      <c r="G24">
        <v>0.41070000000000001</v>
      </c>
      <c r="H24">
        <v>1000</v>
      </c>
      <c r="I24">
        <v>1984342</v>
      </c>
      <c r="J24">
        <v>29379108</v>
      </c>
      <c r="K24">
        <v>0.60060000000000002</v>
      </c>
      <c r="L24">
        <v>0.39939999999999998</v>
      </c>
      <c r="M24">
        <v>10194</v>
      </c>
      <c r="N24">
        <v>861627</v>
      </c>
      <c r="O24">
        <v>5554693.1600000001</v>
      </c>
      <c r="P24">
        <v>8.0100000000000005E-2</v>
      </c>
      <c r="Q24">
        <v>0.91990000000000005</v>
      </c>
      <c r="R24">
        <v>1927.37</v>
      </c>
      <c r="S24">
        <v>0.52329999999999999</v>
      </c>
      <c r="T24">
        <v>13121.37</v>
      </c>
      <c r="U24">
        <v>13121.37</v>
      </c>
      <c r="V24" s="44">
        <v>1.8189889999999999E-12</v>
      </c>
      <c r="W24" t="s">
        <v>434</v>
      </c>
      <c r="X24">
        <v>2882</v>
      </c>
      <c r="Y24">
        <v>2284330905</v>
      </c>
    </row>
    <row r="25" spans="1:25" x14ac:dyDescent="0.25">
      <c r="A25">
        <v>287</v>
      </c>
      <c r="B25" t="s">
        <v>34</v>
      </c>
      <c r="C25">
        <v>754403</v>
      </c>
      <c r="D25">
        <v>1930000</v>
      </c>
      <c r="E25">
        <v>418000</v>
      </c>
      <c r="F25">
        <v>0.60909999999999997</v>
      </c>
      <c r="G25">
        <v>0.39090000000000003</v>
      </c>
      <c r="H25">
        <v>1000</v>
      </c>
      <c r="I25">
        <v>1984342</v>
      </c>
      <c r="J25">
        <v>4261092</v>
      </c>
      <c r="K25">
        <v>0.61980000000000002</v>
      </c>
      <c r="L25">
        <v>0.38019999999999998</v>
      </c>
      <c r="M25">
        <v>10194</v>
      </c>
      <c r="N25">
        <v>861627</v>
      </c>
      <c r="O25">
        <v>1027072.17</v>
      </c>
      <c r="P25">
        <v>0.1244</v>
      </c>
      <c r="Q25">
        <v>0.87560000000000004</v>
      </c>
      <c r="R25">
        <v>2457.11</v>
      </c>
      <c r="S25">
        <v>0.52990000000000004</v>
      </c>
      <c r="T25">
        <v>13651.11</v>
      </c>
      <c r="U25">
        <v>13651.11</v>
      </c>
      <c r="V25">
        <v>0</v>
      </c>
      <c r="W25" t="s">
        <v>434</v>
      </c>
      <c r="X25">
        <v>418</v>
      </c>
      <c r="Y25">
        <v>315340588</v>
      </c>
    </row>
    <row r="26" spans="1:25" x14ac:dyDescent="0.25">
      <c r="A26">
        <v>308</v>
      </c>
      <c r="B26" t="s">
        <v>35</v>
      </c>
      <c r="C26">
        <v>477895</v>
      </c>
      <c r="D26">
        <v>1930000</v>
      </c>
      <c r="E26">
        <v>1327000</v>
      </c>
      <c r="F26">
        <v>0.75239999999999996</v>
      </c>
      <c r="G26">
        <v>0.24759999999999999</v>
      </c>
      <c r="H26">
        <v>1000</v>
      </c>
      <c r="I26">
        <v>1984342</v>
      </c>
      <c r="J26">
        <v>13527438</v>
      </c>
      <c r="K26">
        <v>0.75919999999999999</v>
      </c>
      <c r="L26">
        <v>0.24079999999999999</v>
      </c>
      <c r="M26">
        <v>10194</v>
      </c>
      <c r="N26">
        <v>861627</v>
      </c>
      <c r="O26">
        <v>2122612.1800000002</v>
      </c>
      <c r="P26">
        <v>0.44540000000000002</v>
      </c>
      <c r="Q26">
        <v>0.55459999999999998</v>
      </c>
      <c r="R26">
        <v>1599.56</v>
      </c>
      <c r="S26">
        <v>0.71940000000000004</v>
      </c>
      <c r="T26">
        <v>12793.56</v>
      </c>
      <c r="U26">
        <v>12793.56</v>
      </c>
      <c r="V26">
        <v>0</v>
      </c>
      <c r="W26" t="s">
        <v>434</v>
      </c>
      <c r="X26">
        <v>1327</v>
      </c>
      <c r="Y26">
        <v>634167301</v>
      </c>
    </row>
    <row r="27" spans="1:25" x14ac:dyDescent="0.25">
      <c r="A27">
        <v>315</v>
      </c>
      <c r="B27" t="s">
        <v>36</v>
      </c>
      <c r="C27">
        <v>1500383</v>
      </c>
      <c r="D27">
        <v>1930000</v>
      </c>
      <c r="E27">
        <v>452000</v>
      </c>
      <c r="F27">
        <v>0.22259999999999999</v>
      </c>
      <c r="G27">
        <v>0.77739999999999998</v>
      </c>
      <c r="H27">
        <v>1000</v>
      </c>
      <c r="I27">
        <v>1984342</v>
      </c>
      <c r="J27">
        <v>4607688</v>
      </c>
      <c r="K27">
        <v>0.24390000000000001</v>
      </c>
      <c r="L27">
        <v>0.75609999999999999</v>
      </c>
      <c r="M27">
        <v>10194</v>
      </c>
      <c r="N27">
        <v>861627</v>
      </c>
      <c r="O27">
        <v>3291892.19</v>
      </c>
      <c r="P27">
        <v>-0.74129999999999996</v>
      </c>
      <c r="Q27">
        <v>1.7413000000000001</v>
      </c>
      <c r="R27">
        <v>7282.95</v>
      </c>
      <c r="S27">
        <v>1.2E-2</v>
      </c>
      <c r="T27">
        <v>18476.95</v>
      </c>
      <c r="U27">
        <v>18476.95</v>
      </c>
      <c r="V27">
        <v>0</v>
      </c>
      <c r="W27" t="s">
        <v>434</v>
      </c>
      <c r="X27">
        <v>452</v>
      </c>
      <c r="Y27">
        <v>678173100</v>
      </c>
    </row>
    <row r="28" spans="1:25" x14ac:dyDescent="0.25">
      <c r="A28">
        <v>336</v>
      </c>
      <c r="B28" t="s">
        <v>37</v>
      </c>
      <c r="C28">
        <v>699363</v>
      </c>
      <c r="D28">
        <v>1930000</v>
      </c>
      <c r="E28">
        <v>3285000</v>
      </c>
      <c r="F28">
        <v>0.63759999999999994</v>
      </c>
      <c r="G28">
        <v>0.3624</v>
      </c>
      <c r="H28">
        <v>1000</v>
      </c>
      <c r="I28">
        <v>1984342</v>
      </c>
      <c r="J28">
        <v>33487290</v>
      </c>
      <c r="K28">
        <v>0.64759999999999995</v>
      </c>
      <c r="L28">
        <v>0.35239999999999999</v>
      </c>
      <c r="M28">
        <v>10194</v>
      </c>
      <c r="N28">
        <v>861627</v>
      </c>
      <c r="O28">
        <v>4859570.16</v>
      </c>
      <c r="P28">
        <v>0.1883</v>
      </c>
      <c r="Q28">
        <v>0.81169999999999998</v>
      </c>
      <c r="R28">
        <v>1479.32</v>
      </c>
      <c r="S28">
        <v>0.59319999999999995</v>
      </c>
      <c r="T28">
        <v>12673.32</v>
      </c>
      <c r="U28">
        <v>12673.32</v>
      </c>
      <c r="V28">
        <v>0</v>
      </c>
      <c r="W28" t="s">
        <v>434</v>
      </c>
      <c r="X28">
        <v>3285</v>
      </c>
      <c r="Y28">
        <v>2297406219</v>
      </c>
    </row>
    <row r="29" spans="1:25" x14ac:dyDescent="0.25">
      <c r="A29">
        <v>4263</v>
      </c>
      <c r="B29" t="s">
        <v>278</v>
      </c>
      <c r="C29">
        <v>1356961</v>
      </c>
      <c r="D29">
        <v>1930000</v>
      </c>
      <c r="E29">
        <v>259000</v>
      </c>
      <c r="F29">
        <v>0.2969</v>
      </c>
      <c r="G29">
        <v>0.70309999999999995</v>
      </c>
      <c r="H29">
        <v>1000</v>
      </c>
      <c r="I29">
        <v>1984342</v>
      </c>
      <c r="J29">
        <v>2640246</v>
      </c>
      <c r="K29">
        <v>0.31619999999999998</v>
      </c>
      <c r="L29">
        <v>0.68379999999999996</v>
      </c>
      <c r="M29">
        <v>10194</v>
      </c>
      <c r="N29">
        <v>861627</v>
      </c>
      <c r="O29">
        <v>963635.48</v>
      </c>
      <c r="P29">
        <v>-0.57489999999999997</v>
      </c>
      <c r="Q29">
        <v>1.5749</v>
      </c>
      <c r="R29">
        <v>3720.6</v>
      </c>
      <c r="S29">
        <v>9.2600000000000002E-2</v>
      </c>
      <c r="T29">
        <v>14914.6</v>
      </c>
      <c r="U29">
        <v>14914.6</v>
      </c>
      <c r="V29">
        <v>0</v>
      </c>
      <c r="W29" t="s">
        <v>434</v>
      </c>
      <c r="X29">
        <v>259</v>
      </c>
      <c r="Y29">
        <v>351452900</v>
      </c>
    </row>
    <row r="30" spans="1:25" x14ac:dyDescent="0.25">
      <c r="A30">
        <v>350</v>
      </c>
      <c r="B30" t="s">
        <v>38</v>
      </c>
      <c r="C30">
        <v>858865</v>
      </c>
      <c r="D30">
        <v>1930000</v>
      </c>
      <c r="E30">
        <v>945000</v>
      </c>
      <c r="F30">
        <v>0.55500000000000005</v>
      </c>
      <c r="G30">
        <v>0.44500000000000001</v>
      </c>
      <c r="H30">
        <v>1000</v>
      </c>
      <c r="I30">
        <v>1984342</v>
      </c>
      <c r="J30">
        <v>9633330</v>
      </c>
      <c r="K30">
        <v>0.56720000000000004</v>
      </c>
      <c r="L30">
        <v>0.43280000000000002</v>
      </c>
      <c r="M30">
        <v>10194</v>
      </c>
      <c r="N30">
        <v>861627</v>
      </c>
      <c r="O30">
        <v>2772254.17</v>
      </c>
      <c r="P30">
        <v>3.2000000000000002E-3</v>
      </c>
      <c r="Q30">
        <v>0.99680000000000002</v>
      </c>
      <c r="R30">
        <v>2933.6</v>
      </c>
      <c r="S30">
        <v>0.44919999999999999</v>
      </c>
      <c r="T30">
        <v>14127.6</v>
      </c>
      <c r="U30">
        <v>14127.6</v>
      </c>
      <c r="V30">
        <v>0</v>
      </c>
      <c r="W30" t="s">
        <v>434</v>
      </c>
      <c r="X30">
        <v>945</v>
      </c>
      <c r="Y30">
        <v>811627698</v>
      </c>
    </row>
    <row r="31" spans="1:25" x14ac:dyDescent="0.25">
      <c r="A31">
        <v>364</v>
      </c>
      <c r="B31" t="s">
        <v>39</v>
      </c>
      <c r="C31">
        <v>608254</v>
      </c>
      <c r="D31">
        <v>1930000</v>
      </c>
      <c r="E31">
        <v>363000</v>
      </c>
      <c r="F31">
        <v>0.68479999999999996</v>
      </c>
      <c r="G31">
        <v>0.31519999999999998</v>
      </c>
      <c r="H31">
        <v>1000</v>
      </c>
      <c r="I31">
        <v>1984342</v>
      </c>
      <c r="J31">
        <v>3700422</v>
      </c>
      <c r="K31">
        <v>0.69350000000000001</v>
      </c>
      <c r="L31">
        <v>0.30649999999999999</v>
      </c>
      <c r="M31">
        <v>10194</v>
      </c>
      <c r="N31">
        <v>861627</v>
      </c>
      <c r="O31">
        <v>442179.94</v>
      </c>
      <c r="P31">
        <v>0.29409999999999997</v>
      </c>
      <c r="Q31">
        <v>0.70589999999999997</v>
      </c>
      <c r="R31">
        <v>1218.1300000000001</v>
      </c>
      <c r="S31">
        <v>0.65359999999999996</v>
      </c>
      <c r="T31">
        <v>12412.13</v>
      </c>
      <c r="U31">
        <v>12412.13</v>
      </c>
      <c r="V31" s="44">
        <v>-1.8189900000000001E-12</v>
      </c>
      <c r="W31" t="s">
        <v>434</v>
      </c>
      <c r="X31">
        <v>363</v>
      </c>
      <c r="Y31">
        <v>220796240</v>
      </c>
    </row>
    <row r="32" spans="1:25" x14ac:dyDescent="0.25">
      <c r="A32">
        <v>413</v>
      </c>
      <c r="B32" t="s">
        <v>40</v>
      </c>
      <c r="C32">
        <v>365387</v>
      </c>
      <c r="D32">
        <v>1930000</v>
      </c>
      <c r="E32">
        <v>6486000</v>
      </c>
      <c r="F32">
        <v>0.81069999999999998</v>
      </c>
      <c r="G32">
        <v>0.1893</v>
      </c>
      <c r="H32">
        <v>1000</v>
      </c>
      <c r="I32">
        <v>1984342</v>
      </c>
      <c r="J32">
        <v>66118284</v>
      </c>
      <c r="K32">
        <v>0.81589999999999996</v>
      </c>
      <c r="L32">
        <v>0.18410000000000001</v>
      </c>
      <c r="M32">
        <v>10194</v>
      </c>
      <c r="N32">
        <v>861627</v>
      </c>
      <c r="O32">
        <v>3361249.25</v>
      </c>
      <c r="P32">
        <v>0.57589999999999997</v>
      </c>
      <c r="Q32">
        <v>0.42409999999999998</v>
      </c>
      <c r="R32">
        <v>518.23</v>
      </c>
      <c r="S32">
        <v>0.80479999999999996</v>
      </c>
      <c r="T32">
        <v>11712.23</v>
      </c>
      <c r="U32">
        <v>11712.23</v>
      </c>
      <c r="V32">
        <v>0</v>
      </c>
      <c r="W32" t="s">
        <v>434</v>
      </c>
      <c r="X32">
        <v>6486</v>
      </c>
      <c r="Y32">
        <v>2369899272</v>
      </c>
    </row>
    <row r="33" spans="1:25" x14ac:dyDescent="0.25">
      <c r="A33">
        <v>422</v>
      </c>
      <c r="B33" t="s">
        <v>41</v>
      </c>
      <c r="C33">
        <v>585214</v>
      </c>
      <c r="D33">
        <v>1930000</v>
      </c>
      <c r="E33">
        <v>1265000</v>
      </c>
      <c r="F33">
        <v>0.69679999999999997</v>
      </c>
      <c r="G33">
        <v>0.30320000000000003</v>
      </c>
      <c r="H33">
        <v>1000</v>
      </c>
      <c r="I33">
        <v>1984342</v>
      </c>
      <c r="J33">
        <v>12895410</v>
      </c>
      <c r="K33">
        <v>0.70509999999999995</v>
      </c>
      <c r="L33">
        <v>0.2949</v>
      </c>
      <c r="M33">
        <v>10194</v>
      </c>
      <c r="N33">
        <v>861627</v>
      </c>
      <c r="O33">
        <v>1824003.86</v>
      </c>
      <c r="P33">
        <v>0.32079999999999997</v>
      </c>
      <c r="Q33">
        <v>0.67920000000000003</v>
      </c>
      <c r="R33">
        <v>1441.9</v>
      </c>
      <c r="S33">
        <v>0.66059999999999997</v>
      </c>
      <c r="T33">
        <v>12635.9</v>
      </c>
      <c r="U33">
        <v>12635.9</v>
      </c>
      <c r="V33">
        <v>0</v>
      </c>
      <c r="W33" t="s">
        <v>434</v>
      </c>
      <c r="X33">
        <v>1265</v>
      </c>
      <c r="Y33">
        <v>740295699</v>
      </c>
    </row>
    <row r="34" spans="1:25" x14ac:dyDescent="0.25">
      <c r="A34">
        <v>427</v>
      </c>
      <c r="B34" t="s">
        <v>42</v>
      </c>
      <c r="C34">
        <v>460044</v>
      </c>
      <c r="D34">
        <v>1930000</v>
      </c>
      <c r="E34">
        <v>257000</v>
      </c>
      <c r="F34">
        <v>0.76160000000000005</v>
      </c>
      <c r="G34">
        <v>0.2384</v>
      </c>
      <c r="H34">
        <v>1000</v>
      </c>
      <c r="I34">
        <v>1984342</v>
      </c>
      <c r="J34">
        <v>2619858</v>
      </c>
      <c r="K34">
        <v>0.76819999999999999</v>
      </c>
      <c r="L34">
        <v>0.23180000000000001</v>
      </c>
      <c r="M34">
        <v>10194</v>
      </c>
      <c r="N34">
        <v>861627</v>
      </c>
      <c r="O34">
        <v>238801.69</v>
      </c>
      <c r="P34">
        <v>0.46610000000000001</v>
      </c>
      <c r="Q34">
        <v>0.53390000000000004</v>
      </c>
      <c r="R34">
        <v>929.19</v>
      </c>
      <c r="S34">
        <v>0.74450000000000005</v>
      </c>
      <c r="T34">
        <v>12123.19</v>
      </c>
      <c r="U34">
        <v>12123.19</v>
      </c>
      <c r="V34">
        <v>0</v>
      </c>
      <c r="W34" t="s">
        <v>434</v>
      </c>
      <c r="X34">
        <v>257</v>
      </c>
      <c r="Y34">
        <v>118231398</v>
      </c>
    </row>
    <row r="35" spans="1:25" x14ac:dyDescent="0.25">
      <c r="A35">
        <v>434</v>
      </c>
      <c r="B35" t="s">
        <v>43</v>
      </c>
      <c r="C35">
        <v>635175</v>
      </c>
      <c r="D35">
        <v>1930000</v>
      </c>
      <c r="E35">
        <v>1475000</v>
      </c>
      <c r="F35">
        <v>0.67090000000000005</v>
      </c>
      <c r="G35">
        <v>0.3291</v>
      </c>
      <c r="H35">
        <v>1000</v>
      </c>
      <c r="I35">
        <v>1984342</v>
      </c>
      <c r="J35">
        <v>15036150</v>
      </c>
      <c r="K35">
        <v>0.67989999999999995</v>
      </c>
      <c r="L35">
        <v>0.3201</v>
      </c>
      <c r="M35">
        <v>10194</v>
      </c>
      <c r="N35">
        <v>861627</v>
      </c>
      <c r="O35">
        <v>3539199.93</v>
      </c>
      <c r="P35">
        <v>0.26279999999999998</v>
      </c>
      <c r="Q35">
        <v>0.73719999999999997</v>
      </c>
      <c r="R35">
        <v>2399.46</v>
      </c>
      <c r="S35">
        <v>0.60560000000000003</v>
      </c>
      <c r="T35">
        <v>13593.46</v>
      </c>
      <c r="U35">
        <v>13593.46</v>
      </c>
      <c r="V35">
        <v>0</v>
      </c>
      <c r="W35" t="s">
        <v>434</v>
      </c>
      <c r="X35">
        <v>1475</v>
      </c>
      <c r="Y35">
        <v>936883457</v>
      </c>
    </row>
    <row r="36" spans="1:25" x14ac:dyDescent="0.25">
      <c r="A36">
        <v>6013</v>
      </c>
      <c r="B36" t="s">
        <v>370</v>
      </c>
      <c r="C36">
        <v>7796270</v>
      </c>
      <c r="D36">
        <v>5790000</v>
      </c>
      <c r="E36">
        <v>477000</v>
      </c>
      <c r="F36">
        <v>-0.34649999999999997</v>
      </c>
      <c r="G36">
        <v>1.3465</v>
      </c>
      <c r="H36">
        <v>1000</v>
      </c>
      <c r="I36">
        <v>5953026</v>
      </c>
      <c r="J36">
        <v>4862538</v>
      </c>
      <c r="K36">
        <v>-0.30959999999999999</v>
      </c>
      <c r="L36">
        <v>1.3096000000000001</v>
      </c>
      <c r="M36">
        <v>10194</v>
      </c>
      <c r="N36">
        <v>2584881</v>
      </c>
      <c r="O36">
        <v>4005477.78</v>
      </c>
      <c r="P36">
        <v>-2.0160999999999998</v>
      </c>
      <c r="Q36">
        <v>3.0160999999999998</v>
      </c>
      <c r="R36">
        <v>8397.23</v>
      </c>
      <c r="S36">
        <v>0</v>
      </c>
      <c r="T36">
        <v>19591.23</v>
      </c>
      <c r="U36">
        <v>19591.23</v>
      </c>
      <c r="V36">
        <v>0</v>
      </c>
      <c r="W36" t="s">
        <v>436</v>
      </c>
      <c r="X36">
        <v>477</v>
      </c>
      <c r="Y36">
        <v>3718820740</v>
      </c>
    </row>
    <row r="37" spans="1:25" x14ac:dyDescent="0.25">
      <c r="A37">
        <v>441</v>
      </c>
      <c r="B37" t="s">
        <v>44</v>
      </c>
      <c r="C37">
        <v>3756614</v>
      </c>
      <c r="D37">
        <v>1930000</v>
      </c>
      <c r="E37">
        <v>203000</v>
      </c>
      <c r="F37">
        <v>-0.94640000000000002</v>
      </c>
      <c r="G37">
        <v>1.9463999999999999</v>
      </c>
      <c r="H37">
        <v>1000</v>
      </c>
      <c r="I37">
        <v>1984342</v>
      </c>
      <c r="J37">
        <v>2069382</v>
      </c>
      <c r="K37">
        <v>-0.8931</v>
      </c>
      <c r="L37">
        <v>1.8931</v>
      </c>
      <c r="M37">
        <v>10194</v>
      </c>
      <c r="N37">
        <v>861627</v>
      </c>
      <c r="O37">
        <v>555213.93999999994</v>
      </c>
      <c r="P37">
        <v>-3.3599000000000001</v>
      </c>
      <c r="Q37">
        <v>4.3598999999999997</v>
      </c>
      <c r="R37">
        <v>2735.04</v>
      </c>
      <c r="S37">
        <v>0</v>
      </c>
      <c r="T37">
        <v>13929.04</v>
      </c>
      <c r="U37">
        <v>13929.04</v>
      </c>
      <c r="V37">
        <v>0</v>
      </c>
      <c r="W37" t="s">
        <v>434</v>
      </c>
      <c r="X37">
        <v>203</v>
      </c>
      <c r="Y37">
        <v>762592606</v>
      </c>
    </row>
    <row r="38" spans="1:25" x14ac:dyDescent="0.25">
      <c r="A38">
        <v>2240</v>
      </c>
      <c r="B38" t="s">
        <v>142</v>
      </c>
      <c r="C38">
        <v>642795</v>
      </c>
      <c r="D38">
        <v>1930000</v>
      </c>
      <c r="E38">
        <v>371000</v>
      </c>
      <c r="F38">
        <v>0.66690000000000005</v>
      </c>
      <c r="G38">
        <v>0.33310000000000001</v>
      </c>
      <c r="H38">
        <v>1000</v>
      </c>
      <c r="I38">
        <v>1984342</v>
      </c>
      <c r="J38">
        <v>3781974</v>
      </c>
      <c r="K38">
        <v>0.67610000000000003</v>
      </c>
      <c r="L38">
        <v>0.32390000000000002</v>
      </c>
      <c r="M38">
        <v>10194</v>
      </c>
      <c r="N38">
        <v>861627</v>
      </c>
      <c r="O38">
        <v>257060.9</v>
      </c>
      <c r="P38">
        <v>0.254</v>
      </c>
      <c r="Q38">
        <v>0.746</v>
      </c>
      <c r="R38">
        <v>692.89</v>
      </c>
      <c r="S38">
        <v>0.65069999999999995</v>
      </c>
      <c r="T38">
        <v>11886.89</v>
      </c>
      <c r="U38">
        <v>11886.89</v>
      </c>
      <c r="V38">
        <v>0</v>
      </c>
      <c r="W38" t="s">
        <v>434</v>
      </c>
      <c r="X38">
        <v>371</v>
      </c>
      <c r="Y38">
        <v>238476863</v>
      </c>
    </row>
    <row r="39" spans="1:25" x14ac:dyDescent="0.25">
      <c r="A39">
        <v>476</v>
      </c>
      <c r="B39" t="s">
        <v>46</v>
      </c>
      <c r="C39">
        <v>662281</v>
      </c>
      <c r="D39">
        <v>1930000</v>
      </c>
      <c r="E39">
        <v>1703000</v>
      </c>
      <c r="F39">
        <v>0.65680000000000005</v>
      </c>
      <c r="G39">
        <v>0.34320000000000001</v>
      </c>
      <c r="H39">
        <v>1000</v>
      </c>
      <c r="I39">
        <v>1984342</v>
      </c>
      <c r="J39">
        <v>17360382</v>
      </c>
      <c r="K39">
        <v>0.66620000000000001</v>
      </c>
      <c r="L39">
        <v>0.33379999999999999</v>
      </c>
      <c r="M39">
        <v>10194</v>
      </c>
      <c r="N39">
        <v>861627</v>
      </c>
      <c r="O39">
        <v>890162.22</v>
      </c>
      <c r="P39">
        <v>0.23139999999999999</v>
      </c>
      <c r="Q39">
        <v>0.76859999999999995</v>
      </c>
      <c r="R39">
        <v>522.70000000000005</v>
      </c>
      <c r="S39">
        <v>0.64600000000000002</v>
      </c>
      <c r="T39">
        <v>11716.7</v>
      </c>
      <c r="U39">
        <v>11716.7</v>
      </c>
      <c r="V39">
        <v>0</v>
      </c>
      <c r="W39" t="s">
        <v>434</v>
      </c>
      <c r="X39">
        <v>1703</v>
      </c>
      <c r="Y39">
        <v>1127863871</v>
      </c>
    </row>
    <row r="40" spans="1:25" x14ac:dyDescent="0.25">
      <c r="A40">
        <v>485</v>
      </c>
      <c r="B40" t="s">
        <v>47</v>
      </c>
      <c r="C40">
        <v>733122</v>
      </c>
      <c r="D40">
        <v>1930000</v>
      </c>
      <c r="E40">
        <v>662000</v>
      </c>
      <c r="F40">
        <v>0.62009999999999998</v>
      </c>
      <c r="G40">
        <v>0.37990000000000002</v>
      </c>
      <c r="H40">
        <v>1000</v>
      </c>
      <c r="I40">
        <v>1984342</v>
      </c>
      <c r="J40">
        <v>6748428</v>
      </c>
      <c r="K40">
        <v>0.63049999999999995</v>
      </c>
      <c r="L40">
        <v>0.3695</v>
      </c>
      <c r="M40">
        <v>10194</v>
      </c>
      <c r="N40">
        <v>861627</v>
      </c>
      <c r="O40">
        <v>1537757.33</v>
      </c>
      <c r="P40">
        <v>0.14910000000000001</v>
      </c>
      <c r="Q40">
        <v>0.85089999999999999</v>
      </c>
      <c r="R40">
        <v>2322.9</v>
      </c>
      <c r="S40">
        <v>0.54700000000000004</v>
      </c>
      <c r="T40">
        <v>13516.9</v>
      </c>
      <c r="U40">
        <v>13516.9</v>
      </c>
      <c r="V40">
        <v>0</v>
      </c>
      <c r="W40" t="s">
        <v>434</v>
      </c>
      <c r="X40">
        <v>662</v>
      </c>
      <c r="Y40">
        <v>485327007</v>
      </c>
    </row>
    <row r="41" spans="1:25" x14ac:dyDescent="0.25">
      <c r="A41">
        <v>497</v>
      </c>
      <c r="B41" t="s">
        <v>49</v>
      </c>
      <c r="C41">
        <v>636548</v>
      </c>
      <c r="D41">
        <v>1930000</v>
      </c>
      <c r="E41">
        <v>1244000</v>
      </c>
      <c r="F41">
        <v>0.67020000000000002</v>
      </c>
      <c r="G41">
        <v>0.32979999999999998</v>
      </c>
      <c r="H41">
        <v>1000</v>
      </c>
      <c r="I41">
        <v>1984342</v>
      </c>
      <c r="J41">
        <v>12681336</v>
      </c>
      <c r="K41">
        <v>0.67920000000000003</v>
      </c>
      <c r="L41">
        <v>0.32079999999999997</v>
      </c>
      <c r="M41">
        <v>10194</v>
      </c>
      <c r="N41">
        <v>861627</v>
      </c>
      <c r="O41">
        <v>534650.26</v>
      </c>
      <c r="P41">
        <v>0.26119999999999999</v>
      </c>
      <c r="Q41">
        <v>0.73880000000000001</v>
      </c>
      <c r="R41">
        <v>429.78</v>
      </c>
      <c r="S41">
        <v>0.66300000000000003</v>
      </c>
      <c r="T41">
        <v>11623.78</v>
      </c>
      <c r="U41">
        <v>11623.78</v>
      </c>
      <c r="V41">
        <v>0</v>
      </c>
      <c r="W41" t="s">
        <v>434</v>
      </c>
      <c r="X41">
        <v>1244</v>
      </c>
      <c r="Y41">
        <v>791865564</v>
      </c>
    </row>
    <row r="42" spans="1:25" x14ac:dyDescent="0.25">
      <c r="A42">
        <v>602</v>
      </c>
      <c r="B42" t="s">
        <v>50</v>
      </c>
      <c r="C42">
        <v>842167</v>
      </c>
      <c r="D42">
        <v>1930000</v>
      </c>
      <c r="E42">
        <v>772000</v>
      </c>
      <c r="F42">
        <v>0.56359999999999999</v>
      </c>
      <c r="G42">
        <v>0.43640000000000001</v>
      </c>
      <c r="H42">
        <v>1000</v>
      </c>
      <c r="I42">
        <v>1984342</v>
      </c>
      <c r="J42">
        <v>7481650.2599999998</v>
      </c>
      <c r="K42">
        <v>0.5756</v>
      </c>
      <c r="L42">
        <v>0.4244</v>
      </c>
      <c r="M42">
        <v>9691.26</v>
      </c>
      <c r="N42">
        <v>861627</v>
      </c>
      <c r="O42">
        <v>0</v>
      </c>
      <c r="P42">
        <v>2.2599999999999999E-2</v>
      </c>
      <c r="Q42">
        <v>0.97740000000000005</v>
      </c>
      <c r="R42">
        <v>0</v>
      </c>
      <c r="S42">
        <v>0.57450000000000001</v>
      </c>
      <c r="T42">
        <v>10691.26</v>
      </c>
      <c r="U42">
        <v>10691.26</v>
      </c>
      <c r="V42">
        <v>0</v>
      </c>
      <c r="W42" t="s">
        <v>434</v>
      </c>
      <c r="X42">
        <v>772</v>
      </c>
      <c r="Y42">
        <v>650153054</v>
      </c>
    </row>
    <row r="43" spans="1:25" x14ac:dyDescent="0.25">
      <c r="A43">
        <v>609</v>
      </c>
      <c r="B43" t="s">
        <v>51</v>
      </c>
      <c r="C43">
        <v>545343</v>
      </c>
      <c r="D43">
        <v>1930000</v>
      </c>
      <c r="E43">
        <v>757000</v>
      </c>
      <c r="F43">
        <v>0.71740000000000004</v>
      </c>
      <c r="G43">
        <v>0.28260000000000002</v>
      </c>
      <c r="H43">
        <v>1000</v>
      </c>
      <c r="I43">
        <v>1984342</v>
      </c>
      <c r="J43">
        <v>7716858</v>
      </c>
      <c r="K43">
        <v>0.72519999999999996</v>
      </c>
      <c r="L43">
        <v>0.27479999999999999</v>
      </c>
      <c r="M43">
        <v>10194</v>
      </c>
      <c r="N43">
        <v>861627</v>
      </c>
      <c r="O43">
        <v>331231.25</v>
      </c>
      <c r="P43">
        <v>0.36709999999999998</v>
      </c>
      <c r="Q43">
        <v>0.63290000000000002</v>
      </c>
      <c r="R43">
        <v>437.56</v>
      </c>
      <c r="S43">
        <v>0.71099999999999997</v>
      </c>
      <c r="T43">
        <v>11631.56</v>
      </c>
      <c r="U43">
        <v>11631.56</v>
      </c>
      <c r="V43">
        <v>0</v>
      </c>
      <c r="W43" t="s">
        <v>434</v>
      </c>
      <c r="X43">
        <v>757</v>
      </c>
      <c r="Y43">
        <v>412824287</v>
      </c>
    </row>
    <row r="44" spans="1:25" x14ac:dyDescent="0.25">
      <c r="A44">
        <v>623</v>
      </c>
      <c r="B44" t="s">
        <v>52</v>
      </c>
      <c r="C44">
        <v>500752</v>
      </c>
      <c r="D44">
        <v>1930000</v>
      </c>
      <c r="E44">
        <v>390000</v>
      </c>
      <c r="F44">
        <v>0.74050000000000005</v>
      </c>
      <c r="G44">
        <v>0.25950000000000001</v>
      </c>
      <c r="H44">
        <v>1000</v>
      </c>
      <c r="I44">
        <v>1984342</v>
      </c>
      <c r="J44">
        <v>3975660</v>
      </c>
      <c r="K44">
        <v>0.74760000000000004</v>
      </c>
      <c r="L44">
        <v>0.25240000000000001</v>
      </c>
      <c r="M44">
        <v>10194</v>
      </c>
      <c r="N44">
        <v>861627</v>
      </c>
      <c r="O44">
        <v>470189.66</v>
      </c>
      <c r="P44">
        <v>0.41880000000000001</v>
      </c>
      <c r="Q44">
        <v>0.58120000000000005</v>
      </c>
      <c r="R44">
        <v>1205.6099999999999</v>
      </c>
      <c r="S44">
        <v>0.71509999999999996</v>
      </c>
      <c r="T44">
        <v>12399.61</v>
      </c>
      <c r="U44">
        <v>12399.61</v>
      </c>
      <c r="V44">
        <v>0</v>
      </c>
      <c r="W44" t="s">
        <v>434</v>
      </c>
      <c r="X44">
        <v>390</v>
      </c>
      <c r="Y44">
        <v>195293313</v>
      </c>
    </row>
    <row r="45" spans="1:25" x14ac:dyDescent="0.25">
      <c r="A45">
        <v>637</v>
      </c>
      <c r="B45" t="s">
        <v>53</v>
      </c>
      <c r="C45">
        <v>568594</v>
      </c>
      <c r="D45">
        <v>1930000</v>
      </c>
      <c r="E45">
        <v>732000</v>
      </c>
      <c r="F45">
        <v>0.70540000000000003</v>
      </c>
      <c r="G45">
        <v>0.29459999999999997</v>
      </c>
      <c r="H45">
        <v>1000</v>
      </c>
      <c r="I45">
        <v>1984342</v>
      </c>
      <c r="J45">
        <v>7462008</v>
      </c>
      <c r="K45">
        <v>0.71350000000000002</v>
      </c>
      <c r="L45">
        <v>0.28649999999999998</v>
      </c>
      <c r="M45">
        <v>10194</v>
      </c>
      <c r="N45">
        <v>861627</v>
      </c>
      <c r="O45">
        <v>847516.05</v>
      </c>
      <c r="P45">
        <v>0.34010000000000001</v>
      </c>
      <c r="Q45">
        <v>0.65990000000000004</v>
      </c>
      <c r="R45">
        <v>1157.81</v>
      </c>
      <c r="S45">
        <v>0.67779999999999996</v>
      </c>
      <c r="T45">
        <v>12351.81</v>
      </c>
      <c r="U45">
        <v>12351.81</v>
      </c>
      <c r="V45">
        <v>0</v>
      </c>
      <c r="W45" t="s">
        <v>434</v>
      </c>
      <c r="X45">
        <v>732</v>
      </c>
      <c r="Y45">
        <v>416210656</v>
      </c>
    </row>
    <row r="46" spans="1:25" x14ac:dyDescent="0.25">
      <c r="A46">
        <v>657</v>
      </c>
      <c r="B46" t="s">
        <v>54</v>
      </c>
      <c r="C46">
        <v>1834181</v>
      </c>
      <c r="D46">
        <v>2895000</v>
      </c>
      <c r="E46">
        <v>144000</v>
      </c>
      <c r="F46">
        <v>0.3664</v>
      </c>
      <c r="G46">
        <v>0.63360000000000005</v>
      </c>
      <c r="H46">
        <v>1000</v>
      </c>
      <c r="I46">
        <v>2976513</v>
      </c>
      <c r="J46">
        <v>1231026.6299999999</v>
      </c>
      <c r="K46">
        <v>0.38379999999999997</v>
      </c>
      <c r="L46">
        <v>0.61619999999999997</v>
      </c>
      <c r="M46">
        <v>8548.7999999999993</v>
      </c>
      <c r="N46">
        <v>1292440</v>
      </c>
      <c r="O46">
        <v>0</v>
      </c>
      <c r="P46">
        <v>-0.41920000000000002</v>
      </c>
      <c r="Q46">
        <v>1.4192</v>
      </c>
      <c r="R46">
        <v>0</v>
      </c>
      <c r="S46">
        <v>0.38200000000000001</v>
      </c>
      <c r="T46">
        <v>9548.7999999999993</v>
      </c>
      <c r="U46">
        <v>9548.7999999999993</v>
      </c>
      <c r="V46">
        <v>0</v>
      </c>
      <c r="W46" t="s">
        <v>435</v>
      </c>
      <c r="X46">
        <v>144</v>
      </c>
      <c r="Y46">
        <v>264121996</v>
      </c>
    </row>
    <row r="47" spans="1:25" x14ac:dyDescent="0.25">
      <c r="A47">
        <v>658</v>
      </c>
      <c r="B47" t="s">
        <v>55</v>
      </c>
      <c r="C47">
        <v>580543</v>
      </c>
      <c r="D47">
        <v>1930000</v>
      </c>
      <c r="E47">
        <v>926000</v>
      </c>
      <c r="F47">
        <v>0.69920000000000004</v>
      </c>
      <c r="G47">
        <v>0.30080000000000001</v>
      </c>
      <c r="H47">
        <v>1000</v>
      </c>
      <c r="I47">
        <v>1984342</v>
      </c>
      <c r="J47">
        <v>9439644</v>
      </c>
      <c r="K47">
        <v>0.70740000000000003</v>
      </c>
      <c r="L47">
        <v>0.29260000000000003</v>
      </c>
      <c r="M47">
        <v>10194</v>
      </c>
      <c r="N47">
        <v>861627</v>
      </c>
      <c r="O47">
        <v>988483.41</v>
      </c>
      <c r="P47">
        <v>0.32619999999999999</v>
      </c>
      <c r="Q47">
        <v>0.67379999999999995</v>
      </c>
      <c r="R47">
        <v>1067.48</v>
      </c>
      <c r="S47">
        <v>0.67359999999999998</v>
      </c>
      <c r="T47">
        <v>12261.48</v>
      </c>
      <c r="U47">
        <v>12261.48</v>
      </c>
      <c r="V47">
        <v>0</v>
      </c>
      <c r="W47" t="s">
        <v>434</v>
      </c>
      <c r="X47">
        <v>926</v>
      </c>
      <c r="Y47">
        <v>537582940</v>
      </c>
    </row>
    <row r="48" spans="1:25" x14ac:dyDescent="0.25">
      <c r="A48">
        <v>665</v>
      </c>
      <c r="B48" t="s">
        <v>56</v>
      </c>
      <c r="C48">
        <v>1773068</v>
      </c>
      <c r="D48">
        <v>2895000</v>
      </c>
      <c r="E48">
        <v>743000</v>
      </c>
      <c r="F48">
        <v>0.38750000000000001</v>
      </c>
      <c r="G48">
        <v>0.61250000000000004</v>
      </c>
      <c r="H48">
        <v>1000</v>
      </c>
      <c r="I48">
        <v>2976513</v>
      </c>
      <c r="J48">
        <v>7574142</v>
      </c>
      <c r="K48">
        <v>0.40429999999999999</v>
      </c>
      <c r="L48">
        <v>0.59570000000000001</v>
      </c>
      <c r="M48">
        <v>10194</v>
      </c>
      <c r="N48">
        <v>1292440</v>
      </c>
      <c r="O48">
        <v>2052118.49</v>
      </c>
      <c r="P48">
        <v>-0.37190000000000001</v>
      </c>
      <c r="Q48">
        <v>1.3718999999999999</v>
      </c>
      <c r="R48">
        <v>2761.94</v>
      </c>
      <c r="S48">
        <v>0.2495</v>
      </c>
      <c r="T48">
        <v>13955.94</v>
      </c>
      <c r="U48">
        <v>13955.94</v>
      </c>
      <c r="V48">
        <v>0</v>
      </c>
      <c r="W48" t="s">
        <v>435</v>
      </c>
      <c r="X48">
        <v>743</v>
      </c>
      <c r="Y48">
        <v>1317389341</v>
      </c>
    </row>
    <row r="49" spans="1:25" x14ac:dyDescent="0.25">
      <c r="A49">
        <v>700</v>
      </c>
      <c r="B49" t="s">
        <v>57</v>
      </c>
      <c r="C49">
        <v>624177</v>
      </c>
      <c r="D49">
        <v>1930000</v>
      </c>
      <c r="E49">
        <v>1059000</v>
      </c>
      <c r="F49">
        <v>0.67659999999999998</v>
      </c>
      <c r="G49">
        <v>0.32340000000000002</v>
      </c>
      <c r="H49">
        <v>1000</v>
      </c>
      <c r="I49">
        <v>1984342</v>
      </c>
      <c r="J49">
        <v>10439353.220000001</v>
      </c>
      <c r="K49">
        <v>0.68540000000000001</v>
      </c>
      <c r="L49">
        <v>0.31459999999999999</v>
      </c>
      <c r="M49">
        <v>9857.75</v>
      </c>
      <c r="N49">
        <v>861627</v>
      </c>
      <c r="O49">
        <v>0</v>
      </c>
      <c r="P49">
        <v>0.27560000000000001</v>
      </c>
      <c r="Q49">
        <v>0.72440000000000004</v>
      </c>
      <c r="R49">
        <v>0</v>
      </c>
      <c r="S49">
        <v>0.68459999999999999</v>
      </c>
      <c r="T49">
        <v>10857.75</v>
      </c>
      <c r="U49">
        <v>10857.75</v>
      </c>
      <c r="V49">
        <v>0</v>
      </c>
      <c r="W49" t="s">
        <v>434</v>
      </c>
      <c r="X49">
        <v>1059</v>
      </c>
      <c r="Y49">
        <v>661003540</v>
      </c>
    </row>
    <row r="50" spans="1:25" x14ac:dyDescent="0.25">
      <c r="A50">
        <v>721</v>
      </c>
      <c r="B50" t="s">
        <v>59</v>
      </c>
      <c r="C50">
        <v>696335</v>
      </c>
      <c r="D50">
        <v>1930000</v>
      </c>
      <c r="E50">
        <v>1851000</v>
      </c>
      <c r="F50">
        <v>0.63919999999999999</v>
      </c>
      <c r="G50">
        <v>0.36080000000000001</v>
      </c>
      <c r="H50">
        <v>1000</v>
      </c>
      <c r="I50">
        <v>1984342</v>
      </c>
      <c r="J50">
        <v>18869094</v>
      </c>
      <c r="K50">
        <v>0.64910000000000001</v>
      </c>
      <c r="L50">
        <v>0.35089999999999999</v>
      </c>
      <c r="M50">
        <v>10194</v>
      </c>
      <c r="N50">
        <v>861627</v>
      </c>
      <c r="O50">
        <v>4479024.78</v>
      </c>
      <c r="P50">
        <v>0.1918</v>
      </c>
      <c r="Q50">
        <v>0.80820000000000003</v>
      </c>
      <c r="R50">
        <v>2419.79</v>
      </c>
      <c r="S50">
        <v>0.56710000000000005</v>
      </c>
      <c r="T50">
        <v>13613.79</v>
      </c>
      <c r="U50">
        <v>13613.79</v>
      </c>
      <c r="V50">
        <v>0</v>
      </c>
      <c r="W50" t="s">
        <v>434</v>
      </c>
      <c r="X50">
        <v>1851</v>
      </c>
      <c r="Y50">
        <v>1288916700</v>
      </c>
    </row>
    <row r="51" spans="1:25" x14ac:dyDescent="0.25">
      <c r="A51">
        <v>735</v>
      </c>
      <c r="B51" t="s">
        <v>60</v>
      </c>
      <c r="C51">
        <v>883149</v>
      </c>
      <c r="D51">
        <v>1930000</v>
      </c>
      <c r="E51">
        <v>477000</v>
      </c>
      <c r="F51">
        <v>0.54239999999999999</v>
      </c>
      <c r="G51">
        <v>0.45760000000000001</v>
      </c>
      <c r="H51">
        <v>1000</v>
      </c>
      <c r="I51">
        <v>1984342</v>
      </c>
      <c r="J51">
        <v>4862538</v>
      </c>
      <c r="K51">
        <v>0.55489999999999995</v>
      </c>
      <c r="L51">
        <v>0.4451</v>
      </c>
      <c r="M51">
        <v>10194</v>
      </c>
      <c r="N51">
        <v>861627</v>
      </c>
      <c r="O51">
        <v>581931.54</v>
      </c>
      <c r="P51">
        <v>-2.5000000000000001E-2</v>
      </c>
      <c r="Q51">
        <v>1.0249999999999999</v>
      </c>
      <c r="R51">
        <v>1219.98</v>
      </c>
      <c r="S51">
        <v>0.49690000000000001</v>
      </c>
      <c r="T51">
        <v>12413.98</v>
      </c>
      <c r="U51">
        <v>12413.98</v>
      </c>
      <c r="V51">
        <v>0</v>
      </c>
      <c r="W51" t="s">
        <v>434</v>
      </c>
      <c r="X51">
        <v>477</v>
      </c>
      <c r="Y51">
        <v>421261956</v>
      </c>
    </row>
    <row r="52" spans="1:25" x14ac:dyDescent="0.25">
      <c r="A52">
        <v>777</v>
      </c>
      <c r="B52" t="s">
        <v>61</v>
      </c>
      <c r="C52">
        <v>928307</v>
      </c>
      <c r="D52">
        <v>1930000</v>
      </c>
      <c r="E52">
        <v>3315000</v>
      </c>
      <c r="F52">
        <v>0.51900000000000002</v>
      </c>
      <c r="G52">
        <v>0.48099999999999998</v>
      </c>
      <c r="H52">
        <v>1000</v>
      </c>
      <c r="I52">
        <v>1984342</v>
      </c>
      <c r="J52">
        <v>33793110</v>
      </c>
      <c r="K52">
        <v>0.53220000000000001</v>
      </c>
      <c r="L52">
        <v>0.46779999999999999</v>
      </c>
      <c r="M52">
        <v>10194</v>
      </c>
      <c r="N52">
        <v>861627</v>
      </c>
      <c r="O52">
        <v>5402314.3899999997</v>
      </c>
      <c r="P52">
        <v>-7.7399999999999997E-2</v>
      </c>
      <c r="Q52">
        <v>1.0773999999999999</v>
      </c>
      <c r="R52">
        <v>1629.66</v>
      </c>
      <c r="S52">
        <v>0.45369999999999999</v>
      </c>
      <c r="T52">
        <v>12823.66</v>
      </c>
      <c r="U52">
        <v>12823.66</v>
      </c>
      <c r="V52">
        <v>0</v>
      </c>
      <c r="W52" t="s">
        <v>434</v>
      </c>
      <c r="X52">
        <v>3315</v>
      </c>
      <c r="Y52">
        <v>3077339341</v>
      </c>
    </row>
    <row r="53" spans="1:25" x14ac:dyDescent="0.25">
      <c r="A53">
        <v>840</v>
      </c>
      <c r="B53" t="s">
        <v>62</v>
      </c>
      <c r="C53">
        <v>944336</v>
      </c>
      <c r="D53">
        <v>1930000</v>
      </c>
      <c r="E53">
        <v>135000</v>
      </c>
      <c r="F53">
        <v>0.51070000000000004</v>
      </c>
      <c r="G53">
        <v>0.48930000000000001</v>
      </c>
      <c r="H53">
        <v>1000</v>
      </c>
      <c r="I53">
        <v>1984342</v>
      </c>
      <c r="J53">
        <v>1376190</v>
      </c>
      <c r="K53">
        <v>0.52410000000000001</v>
      </c>
      <c r="L53">
        <v>0.47589999999999999</v>
      </c>
      <c r="M53">
        <v>10194</v>
      </c>
      <c r="N53">
        <v>861627</v>
      </c>
      <c r="O53">
        <v>75592.52</v>
      </c>
      <c r="P53">
        <v>-9.6000000000000002E-2</v>
      </c>
      <c r="Q53">
        <v>1.0960000000000001</v>
      </c>
      <c r="R53">
        <v>559.94000000000005</v>
      </c>
      <c r="S53">
        <v>0.49340000000000001</v>
      </c>
      <c r="T53">
        <v>11753.94</v>
      </c>
      <c r="U53">
        <v>11753.94</v>
      </c>
      <c r="V53">
        <v>0</v>
      </c>
      <c r="W53" t="s">
        <v>434</v>
      </c>
      <c r="X53">
        <v>135</v>
      </c>
      <c r="Y53">
        <v>127485328</v>
      </c>
    </row>
    <row r="54" spans="1:25" x14ac:dyDescent="0.25">
      <c r="A54">
        <v>870</v>
      </c>
      <c r="B54" t="s">
        <v>63</v>
      </c>
      <c r="C54">
        <v>613926</v>
      </c>
      <c r="D54">
        <v>1930000</v>
      </c>
      <c r="E54">
        <v>849000</v>
      </c>
      <c r="F54">
        <v>0.68189999999999995</v>
      </c>
      <c r="G54">
        <v>0.31809999999999999</v>
      </c>
      <c r="H54">
        <v>1000</v>
      </c>
      <c r="I54">
        <v>1984342</v>
      </c>
      <c r="J54">
        <v>8654706</v>
      </c>
      <c r="K54">
        <v>0.69059999999999999</v>
      </c>
      <c r="L54">
        <v>0.30940000000000001</v>
      </c>
      <c r="M54">
        <v>10194</v>
      </c>
      <c r="N54">
        <v>861627</v>
      </c>
      <c r="O54">
        <v>2094147.19</v>
      </c>
      <c r="P54">
        <v>0.28749999999999998</v>
      </c>
      <c r="Q54">
        <v>0.71250000000000002</v>
      </c>
      <c r="R54">
        <v>2466.6</v>
      </c>
      <c r="S54">
        <v>0.61719999999999997</v>
      </c>
      <c r="T54">
        <v>13660.6</v>
      </c>
      <c r="U54">
        <v>13660.6</v>
      </c>
      <c r="V54">
        <v>0</v>
      </c>
      <c r="W54" t="s">
        <v>434</v>
      </c>
      <c r="X54">
        <v>849</v>
      </c>
      <c r="Y54">
        <v>521222830</v>
      </c>
    </row>
    <row r="55" spans="1:25" x14ac:dyDescent="0.25">
      <c r="A55">
        <v>882</v>
      </c>
      <c r="B55" t="s">
        <v>64</v>
      </c>
      <c r="C55">
        <v>779848</v>
      </c>
      <c r="D55">
        <v>1930000</v>
      </c>
      <c r="E55">
        <v>338000</v>
      </c>
      <c r="F55">
        <v>0.59589999999999999</v>
      </c>
      <c r="G55">
        <v>0.40410000000000001</v>
      </c>
      <c r="H55">
        <v>1000</v>
      </c>
      <c r="I55">
        <v>1984342</v>
      </c>
      <c r="J55">
        <v>3445572</v>
      </c>
      <c r="K55">
        <v>0.60699999999999998</v>
      </c>
      <c r="L55">
        <v>0.39300000000000002</v>
      </c>
      <c r="M55">
        <v>10194</v>
      </c>
      <c r="N55">
        <v>861627</v>
      </c>
      <c r="O55">
        <v>1634511.44</v>
      </c>
      <c r="P55">
        <v>9.4899999999999998E-2</v>
      </c>
      <c r="Q55">
        <v>0.90510000000000002</v>
      </c>
      <c r="R55">
        <v>4835.83</v>
      </c>
      <c r="S55">
        <v>0.45179999999999998</v>
      </c>
      <c r="T55">
        <v>16029.83</v>
      </c>
      <c r="U55">
        <v>16029.83</v>
      </c>
      <c r="V55">
        <v>0</v>
      </c>
      <c r="W55" t="s">
        <v>434</v>
      </c>
      <c r="X55">
        <v>338</v>
      </c>
      <c r="Y55">
        <v>263588725</v>
      </c>
    </row>
    <row r="56" spans="1:25" x14ac:dyDescent="0.25">
      <c r="A56">
        <v>896</v>
      </c>
      <c r="B56" t="s">
        <v>65</v>
      </c>
      <c r="C56">
        <v>1027609</v>
      </c>
      <c r="D56">
        <v>1930000</v>
      </c>
      <c r="E56">
        <v>911000</v>
      </c>
      <c r="F56">
        <v>0.46760000000000002</v>
      </c>
      <c r="G56">
        <v>0.53239999999999998</v>
      </c>
      <c r="H56">
        <v>1000</v>
      </c>
      <c r="I56">
        <v>1984342</v>
      </c>
      <c r="J56">
        <v>9286734</v>
      </c>
      <c r="K56">
        <v>0.48209999999999997</v>
      </c>
      <c r="L56">
        <v>0.51790000000000003</v>
      </c>
      <c r="M56">
        <v>10194</v>
      </c>
      <c r="N56">
        <v>861627</v>
      </c>
      <c r="O56">
        <v>1846785.98</v>
      </c>
      <c r="P56">
        <v>-0.19259999999999999</v>
      </c>
      <c r="Q56">
        <v>1.1926000000000001</v>
      </c>
      <c r="R56">
        <v>2027.21</v>
      </c>
      <c r="S56">
        <v>0.37759999999999999</v>
      </c>
      <c r="T56">
        <v>13221.21</v>
      </c>
      <c r="U56">
        <v>13221.21</v>
      </c>
      <c r="V56">
        <v>0</v>
      </c>
      <c r="W56" t="s">
        <v>434</v>
      </c>
      <c r="X56">
        <v>911</v>
      </c>
      <c r="Y56">
        <v>936151658</v>
      </c>
    </row>
    <row r="57" spans="1:25" x14ac:dyDescent="0.25">
      <c r="A57">
        <v>903</v>
      </c>
      <c r="B57" t="s">
        <v>66</v>
      </c>
      <c r="C57">
        <v>575491</v>
      </c>
      <c r="D57">
        <v>1930000</v>
      </c>
      <c r="E57">
        <v>910000</v>
      </c>
      <c r="F57">
        <v>0.70179999999999998</v>
      </c>
      <c r="G57">
        <v>0.29820000000000002</v>
      </c>
      <c r="H57">
        <v>1000</v>
      </c>
      <c r="I57">
        <v>1984342</v>
      </c>
      <c r="J57">
        <v>9276540</v>
      </c>
      <c r="K57">
        <v>0.71</v>
      </c>
      <c r="L57">
        <v>0.28999999999999998</v>
      </c>
      <c r="M57">
        <v>10194</v>
      </c>
      <c r="N57">
        <v>861627</v>
      </c>
      <c r="O57">
        <v>584507.68999999994</v>
      </c>
      <c r="P57">
        <v>0.33210000000000001</v>
      </c>
      <c r="Q57">
        <v>0.66790000000000005</v>
      </c>
      <c r="R57">
        <v>642.32000000000005</v>
      </c>
      <c r="S57">
        <v>0.68879999999999997</v>
      </c>
      <c r="T57">
        <v>11836.32</v>
      </c>
      <c r="U57">
        <v>11836.32</v>
      </c>
      <c r="V57">
        <v>0</v>
      </c>
      <c r="W57" t="s">
        <v>434</v>
      </c>
      <c r="X57">
        <v>910</v>
      </c>
      <c r="Y57">
        <v>523696952</v>
      </c>
    </row>
    <row r="58" spans="1:25" x14ac:dyDescent="0.25">
      <c r="A58">
        <v>910</v>
      </c>
      <c r="B58" t="s">
        <v>67</v>
      </c>
      <c r="C58">
        <v>914331</v>
      </c>
      <c r="D58">
        <v>1930000</v>
      </c>
      <c r="E58">
        <v>1403000</v>
      </c>
      <c r="F58">
        <v>0.52629999999999999</v>
      </c>
      <c r="G58">
        <v>0.47370000000000001</v>
      </c>
      <c r="H58">
        <v>1000</v>
      </c>
      <c r="I58">
        <v>1984342</v>
      </c>
      <c r="J58">
        <v>14302182</v>
      </c>
      <c r="K58">
        <v>0.53920000000000001</v>
      </c>
      <c r="L58">
        <v>0.46079999999999999</v>
      </c>
      <c r="M58">
        <v>10194</v>
      </c>
      <c r="N58">
        <v>861627</v>
      </c>
      <c r="O58">
        <v>743328.39</v>
      </c>
      <c r="P58">
        <v>-6.1199999999999997E-2</v>
      </c>
      <c r="Q58">
        <v>1.0611999999999999</v>
      </c>
      <c r="R58">
        <v>529.80999999999995</v>
      </c>
      <c r="S58">
        <v>0.51100000000000001</v>
      </c>
      <c r="T58">
        <v>11723.81</v>
      </c>
      <c r="U58">
        <v>11723.81</v>
      </c>
      <c r="V58">
        <v>0</v>
      </c>
      <c r="W58" t="s">
        <v>434</v>
      </c>
      <c r="X58">
        <v>1403</v>
      </c>
      <c r="Y58">
        <v>1282806630</v>
      </c>
    </row>
    <row r="59" spans="1:25" x14ac:dyDescent="0.25">
      <c r="A59">
        <v>980</v>
      </c>
      <c r="B59" t="s">
        <v>68</v>
      </c>
      <c r="C59">
        <v>490497</v>
      </c>
      <c r="D59">
        <v>1930000</v>
      </c>
      <c r="E59">
        <v>577000</v>
      </c>
      <c r="F59">
        <v>0.74590000000000001</v>
      </c>
      <c r="G59">
        <v>0.25409999999999999</v>
      </c>
      <c r="H59">
        <v>1000</v>
      </c>
      <c r="I59">
        <v>1984342</v>
      </c>
      <c r="J59">
        <v>5881938</v>
      </c>
      <c r="K59">
        <v>0.75280000000000002</v>
      </c>
      <c r="L59">
        <v>0.2472</v>
      </c>
      <c r="M59">
        <v>10194</v>
      </c>
      <c r="N59">
        <v>861627</v>
      </c>
      <c r="O59">
        <v>268831.03000000003</v>
      </c>
      <c r="P59">
        <v>0.43070000000000003</v>
      </c>
      <c r="Q59">
        <v>0.56930000000000003</v>
      </c>
      <c r="R59">
        <v>465.91</v>
      </c>
      <c r="S59">
        <v>0.73929999999999996</v>
      </c>
      <c r="T59">
        <v>11659.91</v>
      </c>
      <c r="U59">
        <v>11659.91</v>
      </c>
      <c r="V59">
        <v>0</v>
      </c>
      <c r="W59" t="s">
        <v>434</v>
      </c>
      <c r="X59">
        <v>577</v>
      </c>
      <c r="Y59">
        <v>283016634</v>
      </c>
    </row>
    <row r="60" spans="1:25" x14ac:dyDescent="0.25">
      <c r="A60">
        <v>994</v>
      </c>
      <c r="B60" t="s">
        <v>69</v>
      </c>
      <c r="C60">
        <v>782152</v>
      </c>
      <c r="D60">
        <v>1930000</v>
      </c>
      <c r="E60">
        <v>229000</v>
      </c>
      <c r="F60">
        <v>0.59470000000000001</v>
      </c>
      <c r="G60">
        <v>0.40529999999999999</v>
      </c>
      <c r="H60">
        <v>1000</v>
      </c>
      <c r="I60">
        <v>1984342</v>
      </c>
      <c r="J60">
        <v>2334426</v>
      </c>
      <c r="K60">
        <v>0.60580000000000001</v>
      </c>
      <c r="L60">
        <v>0.39419999999999999</v>
      </c>
      <c r="M60">
        <v>10194</v>
      </c>
      <c r="N60">
        <v>861627</v>
      </c>
      <c r="O60">
        <v>855694.57</v>
      </c>
      <c r="P60">
        <v>9.2200000000000004E-2</v>
      </c>
      <c r="Q60">
        <v>0.90780000000000005</v>
      </c>
      <c r="R60">
        <v>3736.66</v>
      </c>
      <c r="S60">
        <v>0.47660000000000002</v>
      </c>
      <c r="T60">
        <v>14930.66</v>
      </c>
      <c r="U60">
        <v>14930.66</v>
      </c>
      <c r="V60">
        <v>0</v>
      </c>
      <c r="W60" t="s">
        <v>434</v>
      </c>
      <c r="X60">
        <v>229</v>
      </c>
      <c r="Y60">
        <v>179112845</v>
      </c>
    </row>
    <row r="61" spans="1:25" x14ac:dyDescent="0.25">
      <c r="A61">
        <v>1029</v>
      </c>
      <c r="B61" t="s">
        <v>6</v>
      </c>
      <c r="C61">
        <v>762690</v>
      </c>
      <c r="D61">
        <v>1930000</v>
      </c>
      <c r="E61">
        <v>986000</v>
      </c>
      <c r="F61">
        <v>0.6048</v>
      </c>
      <c r="G61">
        <v>0.3952</v>
      </c>
      <c r="H61">
        <v>1000</v>
      </c>
      <c r="I61">
        <v>1984342</v>
      </c>
      <c r="J61">
        <v>10051284</v>
      </c>
      <c r="K61">
        <v>0.61560000000000004</v>
      </c>
      <c r="L61">
        <v>0.38440000000000002</v>
      </c>
      <c r="M61">
        <v>10194</v>
      </c>
      <c r="N61">
        <v>861627</v>
      </c>
      <c r="O61">
        <v>119527.14</v>
      </c>
      <c r="P61">
        <v>0.1148</v>
      </c>
      <c r="Q61">
        <v>0.88519999999999999</v>
      </c>
      <c r="R61">
        <v>121.22</v>
      </c>
      <c r="S61">
        <v>0.60929999999999995</v>
      </c>
      <c r="T61">
        <v>11315.22</v>
      </c>
      <c r="U61">
        <v>11315.22</v>
      </c>
      <c r="V61">
        <v>0</v>
      </c>
      <c r="W61" t="s">
        <v>434</v>
      </c>
      <c r="X61">
        <v>986</v>
      </c>
      <c r="Y61">
        <v>752012077</v>
      </c>
    </row>
    <row r="62" spans="1:25" x14ac:dyDescent="0.25">
      <c r="A62">
        <v>1015</v>
      </c>
      <c r="B62" t="s">
        <v>70</v>
      </c>
      <c r="C62">
        <v>1115440</v>
      </c>
      <c r="D62">
        <v>1930000</v>
      </c>
      <c r="E62">
        <v>3046000</v>
      </c>
      <c r="F62">
        <v>0.42209999999999998</v>
      </c>
      <c r="G62">
        <v>0.57789999999999997</v>
      </c>
      <c r="H62">
        <v>1000</v>
      </c>
      <c r="I62">
        <v>1984342</v>
      </c>
      <c r="J62">
        <v>31050924</v>
      </c>
      <c r="K62">
        <v>0.43790000000000001</v>
      </c>
      <c r="L62">
        <v>0.56210000000000004</v>
      </c>
      <c r="M62">
        <v>10194</v>
      </c>
      <c r="N62">
        <v>861627</v>
      </c>
      <c r="O62">
        <v>708681.92</v>
      </c>
      <c r="P62">
        <v>-0.29459999999999997</v>
      </c>
      <c r="Q62">
        <v>1.2946</v>
      </c>
      <c r="R62">
        <v>232.66</v>
      </c>
      <c r="S62">
        <v>0.42159999999999997</v>
      </c>
      <c r="T62">
        <v>11426.66</v>
      </c>
      <c r="U62">
        <v>11426.66</v>
      </c>
      <c r="V62">
        <v>0</v>
      </c>
      <c r="W62" t="s">
        <v>434</v>
      </c>
      <c r="X62">
        <v>3046</v>
      </c>
      <c r="Y62">
        <v>3397628954</v>
      </c>
    </row>
    <row r="63" spans="1:25" x14ac:dyDescent="0.25">
      <c r="A63">
        <v>5054</v>
      </c>
      <c r="B63" t="s">
        <v>320</v>
      </c>
      <c r="C63">
        <v>3410226</v>
      </c>
      <c r="D63">
        <v>5790000</v>
      </c>
      <c r="E63">
        <v>1143000</v>
      </c>
      <c r="F63">
        <v>0.41099999999999998</v>
      </c>
      <c r="G63">
        <v>0.58899999999999997</v>
      </c>
      <c r="H63">
        <v>1000</v>
      </c>
      <c r="I63">
        <v>5953026</v>
      </c>
      <c r="J63">
        <v>11651742</v>
      </c>
      <c r="K63">
        <v>0.42709999999999998</v>
      </c>
      <c r="L63">
        <v>0.57289999999999996</v>
      </c>
      <c r="M63">
        <v>10194</v>
      </c>
      <c r="N63">
        <v>2584881</v>
      </c>
      <c r="O63">
        <v>3223161.5</v>
      </c>
      <c r="P63">
        <v>-0.31929999999999997</v>
      </c>
      <c r="Q63">
        <v>1.3192999999999999</v>
      </c>
      <c r="R63">
        <v>2819.91</v>
      </c>
      <c r="S63">
        <v>0.27579999999999999</v>
      </c>
      <c r="T63">
        <v>14013.91</v>
      </c>
      <c r="U63">
        <v>14013.91</v>
      </c>
      <c r="V63">
        <v>0</v>
      </c>
      <c r="W63" t="s">
        <v>436</v>
      </c>
      <c r="X63">
        <v>1143</v>
      </c>
      <c r="Y63">
        <v>3897888526</v>
      </c>
    </row>
    <row r="64" spans="1:25" x14ac:dyDescent="0.25">
      <c r="A64">
        <v>1071</v>
      </c>
      <c r="B64" t="s">
        <v>470</v>
      </c>
      <c r="C64">
        <v>1303253</v>
      </c>
      <c r="D64">
        <v>1930000</v>
      </c>
      <c r="E64">
        <v>736000</v>
      </c>
      <c r="F64">
        <v>0.32469999999999999</v>
      </c>
      <c r="G64">
        <v>0.67530000000000001</v>
      </c>
      <c r="H64">
        <v>1000</v>
      </c>
      <c r="I64">
        <v>1984342</v>
      </c>
      <c r="J64">
        <v>7502784</v>
      </c>
      <c r="K64">
        <v>0.34320000000000001</v>
      </c>
      <c r="L64">
        <v>0.65680000000000005</v>
      </c>
      <c r="M64">
        <v>10194</v>
      </c>
      <c r="N64">
        <v>861627</v>
      </c>
      <c r="O64">
        <v>552152.49</v>
      </c>
      <c r="P64">
        <v>-0.51249999999999996</v>
      </c>
      <c r="Q64">
        <v>1.5125</v>
      </c>
      <c r="R64">
        <v>750.21</v>
      </c>
      <c r="S64">
        <v>0.28789999999999999</v>
      </c>
      <c r="T64">
        <v>11944.21</v>
      </c>
      <c r="U64">
        <v>11944.21</v>
      </c>
      <c r="V64">
        <v>0</v>
      </c>
      <c r="W64" t="s">
        <v>434</v>
      </c>
      <c r="X64">
        <v>736</v>
      </c>
      <c r="Y64">
        <v>959194118</v>
      </c>
    </row>
    <row r="65" spans="1:25" x14ac:dyDescent="0.25">
      <c r="A65">
        <v>1080</v>
      </c>
      <c r="B65" t="s">
        <v>473</v>
      </c>
      <c r="C65">
        <v>1314363</v>
      </c>
      <c r="D65">
        <v>1930000</v>
      </c>
      <c r="E65">
        <v>1035000</v>
      </c>
      <c r="F65">
        <v>0.31900000000000001</v>
      </c>
      <c r="G65">
        <v>0.68100000000000005</v>
      </c>
      <c r="H65">
        <v>1000</v>
      </c>
      <c r="I65">
        <v>1984342</v>
      </c>
      <c r="J65">
        <v>10550790</v>
      </c>
      <c r="K65">
        <v>0.33760000000000001</v>
      </c>
      <c r="L65">
        <v>0.66239999999999999</v>
      </c>
      <c r="M65">
        <v>10194</v>
      </c>
      <c r="N65">
        <v>861627</v>
      </c>
      <c r="O65">
        <v>3552925.7</v>
      </c>
      <c r="P65">
        <v>-0.52539999999999998</v>
      </c>
      <c r="Q65">
        <v>1.5254000000000001</v>
      </c>
      <c r="R65">
        <v>3432.78</v>
      </c>
      <c r="S65">
        <v>0.1338</v>
      </c>
      <c r="T65">
        <v>14626.78</v>
      </c>
      <c r="U65">
        <v>14626.78</v>
      </c>
      <c r="V65">
        <v>0</v>
      </c>
      <c r="W65" t="s">
        <v>434</v>
      </c>
      <c r="X65">
        <v>1035</v>
      </c>
      <c r="Y65">
        <v>1360365760</v>
      </c>
    </row>
    <row r="66" spans="1:25" x14ac:dyDescent="0.25">
      <c r="A66">
        <v>1085</v>
      </c>
      <c r="B66" t="s">
        <v>71</v>
      </c>
      <c r="C66">
        <v>676544</v>
      </c>
      <c r="D66">
        <v>1930000</v>
      </c>
      <c r="E66">
        <v>1114000</v>
      </c>
      <c r="F66">
        <v>0.64949999999999997</v>
      </c>
      <c r="G66">
        <v>0.35049999999999998</v>
      </c>
      <c r="H66">
        <v>1000</v>
      </c>
      <c r="I66">
        <v>1984342</v>
      </c>
      <c r="J66">
        <v>11356116</v>
      </c>
      <c r="K66">
        <v>0.65910000000000002</v>
      </c>
      <c r="L66">
        <v>0.34089999999999998</v>
      </c>
      <c r="M66">
        <v>10194</v>
      </c>
      <c r="N66">
        <v>861627</v>
      </c>
      <c r="O66">
        <v>845933.7</v>
      </c>
      <c r="P66">
        <v>0.21479999999999999</v>
      </c>
      <c r="Q66">
        <v>0.78520000000000001</v>
      </c>
      <c r="R66">
        <v>759.37</v>
      </c>
      <c r="S66">
        <v>0.63</v>
      </c>
      <c r="T66">
        <v>11953.37</v>
      </c>
      <c r="U66">
        <v>11953.37</v>
      </c>
      <c r="V66">
        <v>0</v>
      </c>
      <c r="W66" t="s">
        <v>434</v>
      </c>
      <c r="X66">
        <v>1114</v>
      </c>
      <c r="Y66">
        <v>753669639</v>
      </c>
    </row>
    <row r="67" spans="1:25" x14ac:dyDescent="0.25">
      <c r="A67">
        <v>1092</v>
      </c>
      <c r="B67" t="s">
        <v>72</v>
      </c>
      <c r="C67">
        <v>858033</v>
      </c>
      <c r="D67">
        <v>1930000</v>
      </c>
      <c r="E67">
        <v>5039000</v>
      </c>
      <c r="F67">
        <v>0.5554</v>
      </c>
      <c r="G67">
        <v>0.4446</v>
      </c>
      <c r="H67">
        <v>1000</v>
      </c>
      <c r="I67">
        <v>1984342</v>
      </c>
      <c r="J67">
        <v>51367566</v>
      </c>
      <c r="K67">
        <v>0.56759999999999999</v>
      </c>
      <c r="L67">
        <v>0.43240000000000001</v>
      </c>
      <c r="M67">
        <v>10194</v>
      </c>
      <c r="N67">
        <v>861627</v>
      </c>
      <c r="O67">
        <v>1765076.49</v>
      </c>
      <c r="P67">
        <v>4.1999999999999997E-3</v>
      </c>
      <c r="Q67">
        <v>0.99580000000000002</v>
      </c>
      <c r="R67">
        <v>350.28</v>
      </c>
      <c r="S67">
        <v>0.5494</v>
      </c>
      <c r="T67">
        <v>11544.28</v>
      </c>
      <c r="U67">
        <v>11544.28</v>
      </c>
      <c r="V67">
        <v>0</v>
      </c>
      <c r="W67" t="s">
        <v>434</v>
      </c>
      <c r="X67">
        <v>5039</v>
      </c>
      <c r="Y67">
        <v>4323629090</v>
      </c>
    </row>
    <row r="68" spans="1:25" x14ac:dyDescent="0.25">
      <c r="A68">
        <v>1120</v>
      </c>
      <c r="B68" t="s">
        <v>73</v>
      </c>
      <c r="C68">
        <v>587943</v>
      </c>
      <c r="D68">
        <v>1930000</v>
      </c>
      <c r="E68">
        <v>290000</v>
      </c>
      <c r="F68">
        <v>0.69540000000000002</v>
      </c>
      <c r="G68">
        <v>0.30459999999999998</v>
      </c>
      <c r="H68">
        <v>1000</v>
      </c>
      <c r="I68">
        <v>1984342</v>
      </c>
      <c r="J68">
        <v>2956260</v>
      </c>
      <c r="K68">
        <v>0.70369999999999999</v>
      </c>
      <c r="L68">
        <v>0.29630000000000001</v>
      </c>
      <c r="M68">
        <v>10194</v>
      </c>
      <c r="N68">
        <v>861627</v>
      </c>
      <c r="O68">
        <v>915305.45</v>
      </c>
      <c r="P68">
        <v>0.31759999999999999</v>
      </c>
      <c r="Q68">
        <v>0.68240000000000001</v>
      </c>
      <c r="R68">
        <v>3156.23</v>
      </c>
      <c r="S68">
        <v>0.61819999999999997</v>
      </c>
      <c r="T68">
        <v>14350.23</v>
      </c>
      <c r="U68">
        <v>14350.23</v>
      </c>
      <c r="V68">
        <v>0</v>
      </c>
      <c r="W68" t="s">
        <v>434</v>
      </c>
      <c r="X68">
        <v>290</v>
      </c>
      <c r="Y68">
        <v>170503439</v>
      </c>
    </row>
    <row r="69" spans="1:25" x14ac:dyDescent="0.25">
      <c r="A69">
        <v>1127</v>
      </c>
      <c r="B69" t="s">
        <v>74</v>
      </c>
      <c r="C69">
        <v>538728</v>
      </c>
      <c r="D69">
        <v>1930000</v>
      </c>
      <c r="E69">
        <v>600000</v>
      </c>
      <c r="F69">
        <v>0.72089999999999999</v>
      </c>
      <c r="G69">
        <v>0.27910000000000001</v>
      </c>
      <c r="H69">
        <v>1000</v>
      </c>
      <c r="I69">
        <v>1984342</v>
      </c>
      <c r="J69">
        <v>6116400</v>
      </c>
      <c r="K69">
        <v>0.72850000000000004</v>
      </c>
      <c r="L69">
        <v>0.27150000000000002</v>
      </c>
      <c r="M69">
        <v>10194</v>
      </c>
      <c r="N69">
        <v>861627</v>
      </c>
      <c r="O69">
        <v>1095049.18</v>
      </c>
      <c r="P69">
        <v>0.37480000000000002</v>
      </c>
      <c r="Q69">
        <v>0.62519999999999998</v>
      </c>
      <c r="R69">
        <v>1825.08</v>
      </c>
      <c r="S69">
        <v>0.67830000000000001</v>
      </c>
      <c r="T69">
        <v>13019.08</v>
      </c>
      <c r="U69">
        <v>13019.08</v>
      </c>
      <c r="V69">
        <v>0</v>
      </c>
      <c r="W69" t="s">
        <v>434</v>
      </c>
      <c r="X69">
        <v>600</v>
      </c>
      <c r="Y69">
        <v>323236954</v>
      </c>
    </row>
    <row r="70" spans="1:25" x14ac:dyDescent="0.25">
      <c r="A70">
        <v>1134</v>
      </c>
      <c r="B70" t="s">
        <v>75</v>
      </c>
      <c r="C70">
        <v>933599</v>
      </c>
      <c r="D70">
        <v>1930000</v>
      </c>
      <c r="E70">
        <v>956000</v>
      </c>
      <c r="F70">
        <v>0.51629999999999998</v>
      </c>
      <c r="G70">
        <v>0.48370000000000002</v>
      </c>
      <c r="H70">
        <v>1000</v>
      </c>
      <c r="I70">
        <v>1984342</v>
      </c>
      <c r="J70">
        <v>9745464</v>
      </c>
      <c r="K70">
        <v>0.52949999999999997</v>
      </c>
      <c r="L70">
        <v>0.47049999999999997</v>
      </c>
      <c r="M70">
        <v>10194</v>
      </c>
      <c r="N70">
        <v>861627</v>
      </c>
      <c r="O70">
        <v>8718068.1400000006</v>
      </c>
      <c r="P70">
        <v>-8.3500000000000005E-2</v>
      </c>
      <c r="Q70">
        <v>1.0834999999999999</v>
      </c>
      <c r="R70">
        <v>9119.32</v>
      </c>
      <c r="S70">
        <v>0.25359999999999999</v>
      </c>
      <c r="T70">
        <v>20313.32</v>
      </c>
      <c r="U70">
        <v>20313.32</v>
      </c>
      <c r="V70">
        <v>0</v>
      </c>
      <c r="W70" t="s">
        <v>434</v>
      </c>
      <c r="X70">
        <v>956</v>
      </c>
      <c r="Y70">
        <v>892520266</v>
      </c>
    </row>
    <row r="71" spans="1:25" x14ac:dyDescent="0.25">
      <c r="A71">
        <v>1141</v>
      </c>
      <c r="B71" t="s">
        <v>76</v>
      </c>
      <c r="C71">
        <v>604007</v>
      </c>
      <c r="D71">
        <v>1930000</v>
      </c>
      <c r="E71">
        <v>1300000</v>
      </c>
      <c r="F71">
        <v>0.68700000000000006</v>
      </c>
      <c r="G71">
        <v>0.313</v>
      </c>
      <c r="H71">
        <v>1000</v>
      </c>
      <c r="I71">
        <v>1984342</v>
      </c>
      <c r="J71">
        <v>13252200</v>
      </c>
      <c r="K71">
        <v>0.6956</v>
      </c>
      <c r="L71">
        <v>0.3044</v>
      </c>
      <c r="M71">
        <v>10194</v>
      </c>
      <c r="N71">
        <v>861627</v>
      </c>
      <c r="O71">
        <v>471506.71</v>
      </c>
      <c r="P71">
        <v>0.29899999999999999</v>
      </c>
      <c r="Q71">
        <v>0.70099999999999996</v>
      </c>
      <c r="R71">
        <v>362.7</v>
      </c>
      <c r="S71">
        <v>0.68240000000000001</v>
      </c>
      <c r="T71">
        <v>11556.7</v>
      </c>
      <c r="U71">
        <v>11556.7</v>
      </c>
      <c r="V71">
        <v>0</v>
      </c>
      <c r="W71" t="s">
        <v>434</v>
      </c>
      <c r="X71">
        <v>1300</v>
      </c>
      <c r="Y71">
        <v>785208480</v>
      </c>
    </row>
    <row r="72" spans="1:25" x14ac:dyDescent="0.25">
      <c r="A72">
        <v>1155</v>
      </c>
      <c r="B72" t="s">
        <v>77</v>
      </c>
      <c r="C72">
        <v>928676</v>
      </c>
      <c r="D72">
        <v>1930000</v>
      </c>
      <c r="E72">
        <v>554000</v>
      </c>
      <c r="F72">
        <v>0.51880000000000004</v>
      </c>
      <c r="G72">
        <v>0.48120000000000002</v>
      </c>
      <c r="H72">
        <v>1000</v>
      </c>
      <c r="I72">
        <v>1984342</v>
      </c>
      <c r="J72">
        <v>5647476</v>
      </c>
      <c r="K72">
        <v>0.53200000000000003</v>
      </c>
      <c r="L72">
        <v>0.46800000000000003</v>
      </c>
      <c r="M72">
        <v>10194</v>
      </c>
      <c r="N72">
        <v>861627</v>
      </c>
      <c r="O72">
        <v>901536.28</v>
      </c>
      <c r="P72">
        <v>-7.7799999999999994E-2</v>
      </c>
      <c r="Q72">
        <v>1.0778000000000001</v>
      </c>
      <c r="R72">
        <v>1627.32</v>
      </c>
      <c r="S72">
        <v>0.4536</v>
      </c>
      <c r="T72">
        <v>12821.32</v>
      </c>
      <c r="U72">
        <v>12821.32</v>
      </c>
      <c r="V72">
        <v>0</v>
      </c>
      <c r="W72" t="s">
        <v>434</v>
      </c>
      <c r="X72">
        <v>554</v>
      </c>
      <c r="Y72">
        <v>514486315</v>
      </c>
    </row>
    <row r="73" spans="1:25" x14ac:dyDescent="0.25">
      <c r="A73">
        <v>1162</v>
      </c>
      <c r="B73" t="s">
        <v>78</v>
      </c>
      <c r="C73">
        <v>463871</v>
      </c>
      <c r="D73">
        <v>1930000</v>
      </c>
      <c r="E73">
        <v>1019000</v>
      </c>
      <c r="F73">
        <v>0.75970000000000004</v>
      </c>
      <c r="G73">
        <v>0.24030000000000001</v>
      </c>
      <c r="H73">
        <v>1000</v>
      </c>
      <c r="I73">
        <v>1984342</v>
      </c>
      <c r="J73">
        <v>10259326.529999999</v>
      </c>
      <c r="K73">
        <v>0.76619999999999999</v>
      </c>
      <c r="L73">
        <v>0.23380000000000001</v>
      </c>
      <c r="M73">
        <v>10068.030000000001</v>
      </c>
      <c r="N73">
        <v>861627</v>
      </c>
      <c r="O73">
        <v>0</v>
      </c>
      <c r="P73">
        <v>0.46160000000000001</v>
      </c>
      <c r="Q73">
        <v>0.53839999999999999</v>
      </c>
      <c r="R73">
        <v>0</v>
      </c>
      <c r="S73">
        <v>0.76559999999999995</v>
      </c>
      <c r="T73">
        <v>11068.03</v>
      </c>
      <c r="U73">
        <v>11068.03</v>
      </c>
      <c r="V73">
        <v>0</v>
      </c>
      <c r="W73" t="s">
        <v>434</v>
      </c>
      <c r="X73">
        <v>1019</v>
      </c>
      <c r="Y73">
        <v>472684867</v>
      </c>
    </row>
    <row r="74" spans="1:25" x14ac:dyDescent="0.25">
      <c r="A74">
        <v>1169</v>
      </c>
      <c r="B74" t="s">
        <v>79</v>
      </c>
      <c r="C74">
        <v>870774</v>
      </c>
      <c r="D74">
        <v>1930000</v>
      </c>
      <c r="E74">
        <v>772000</v>
      </c>
      <c r="F74">
        <v>0.54879999999999995</v>
      </c>
      <c r="G74">
        <v>0.45119999999999999</v>
      </c>
      <c r="H74">
        <v>1000</v>
      </c>
      <c r="I74">
        <v>1984342</v>
      </c>
      <c r="J74">
        <v>7869768</v>
      </c>
      <c r="K74">
        <v>0.56120000000000003</v>
      </c>
      <c r="L74">
        <v>0.43880000000000002</v>
      </c>
      <c r="M74">
        <v>10194</v>
      </c>
      <c r="N74">
        <v>861627</v>
      </c>
      <c r="O74">
        <v>1372136.63</v>
      </c>
      <c r="P74">
        <v>-1.06E-2</v>
      </c>
      <c r="Q74">
        <v>1.0105999999999999</v>
      </c>
      <c r="R74">
        <v>1777.38</v>
      </c>
      <c r="S74">
        <v>0.4819</v>
      </c>
      <c r="T74">
        <v>12971.38</v>
      </c>
      <c r="U74">
        <v>12971.38</v>
      </c>
      <c r="V74" s="44">
        <v>-1.8189900000000001E-12</v>
      </c>
      <c r="W74" t="s">
        <v>434</v>
      </c>
      <c r="X74">
        <v>772</v>
      </c>
      <c r="Y74">
        <v>672237888</v>
      </c>
    </row>
    <row r="75" spans="1:25" x14ac:dyDescent="0.25">
      <c r="A75">
        <v>1176</v>
      </c>
      <c r="B75" t="s">
        <v>80</v>
      </c>
      <c r="C75">
        <v>630206</v>
      </c>
      <c r="D75">
        <v>1930000</v>
      </c>
      <c r="E75">
        <v>747000</v>
      </c>
      <c r="F75">
        <v>0.67349999999999999</v>
      </c>
      <c r="G75">
        <v>0.32650000000000001</v>
      </c>
      <c r="H75">
        <v>1000</v>
      </c>
      <c r="I75">
        <v>1984342</v>
      </c>
      <c r="J75">
        <v>7614918</v>
      </c>
      <c r="K75">
        <v>0.68240000000000001</v>
      </c>
      <c r="L75">
        <v>0.31759999999999999</v>
      </c>
      <c r="M75">
        <v>10194</v>
      </c>
      <c r="N75">
        <v>861627</v>
      </c>
      <c r="O75">
        <v>70942.83</v>
      </c>
      <c r="P75">
        <v>0.26860000000000001</v>
      </c>
      <c r="Q75">
        <v>0.73140000000000005</v>
      </c>
      <c r="R75">
        <v>94.97</v>
      </c>
      <c r="S75">
        <v>0.67810000000000004</v>
      </c>
      <c r="T75">
        <v>11288.97</v>
      </c>
      <c r="U75">
        <v>11288.97</v>
      </c>
      <c r="V75">
        <v>0</v>
      </c>
      <c r="W75" t="s">
        <v>434</v>
      </c>
      <c r="X75">
        <v>747</v>
      </c>
      <c r="Y75">
        <v>470763681</v>
      </c>
    </row>
    <row r="76" spans="1:25" x14ac:dyDescent="0.25">
      <c r="A76">
        <v>1183</v>
      </c>
      <c r="B76" t="s">
        <v>81</v>
      </c>
      <c r="C76">
        <v>824390</v>
      </c>
      <c r="D76">
        <v>1930000</v>
      </c>
      <c r="E76">
        <v>1217000</v>
      </c>
      <c r="F76">
        <v>0.57289999999999996</v>
      </c>
      <c r="G76">
        <v>0.42709999999999998</v>
      </c>
      <c r="H76">
        <v>1000</v>
      </c>
      <c r="I76">
        <v>1984342</v>
      </c>
      <c r="J76">
        <v>12406098</v>
      </c>
      <c r="K76">
        <v>0.58460000000000001</v>
      </c>
      <c r="L76">
        <v>0.41539999999999999</v>
      </c>
      <c r="M76">
        <v>10194</v>
      </c>
      <c r="N76">
        <v>861627</v>
      </c>
      <c r="O76">
        <v>3073608.91</v>
      </c>
      <c r="P76">
        <v>4.3200000000000002E-2</v>
      </c>
      <c r="Q76">
        <v>0.95679999999999998</v>
      </c>
      <c r="R76">
        <v>2525.56</v>
      </c>
      <c r="S76">
        <v>0.48399999999999999</v>
      </c>
      <c r="T76">
        <v>13719.56</v>
      </c>
      <c r="U76">
        <v>13719.56</v>
      </c>
      <c r="V76">
        <v>0</v>
      </c>
      <c r="W76" t="s">
        <v>434</v>
      </c>
      <c r="X76">
        <v>1217</v>
      </c>
      <c r="Y76">
        <v>1003282273</v>
      </c>
    </row>
    <row r="77" spans="1:25" x14ac:dyDescent="0.25">
      <c r="A77">
        <v>1204</v>
      </c>
      <c r="B77" t="s">
        <v>82</v>
      </c>
      <c r="C77">
        <v>593344</v>
      </c>
      <c r="D77">
        <v>1930000</v>
      </c>
      <c r="E77">
        <v>421000</v>
      </c>
      <c r="F77">
        <v>0.69259999999999999</v>
      </c>
      <c r="G77">
        <v>0.30740000000000001</v>
      </c>
      <c r="H77">
        <v>1000</v>
      </c>
      <c r="I77">
        <v>1984342</v>
      </c>
      <c r="J77">
        <v>3358010.92</v>
      </c>
      <c r="K77">
        <v>0.70099999999999996</v>
      </c>
      <c r="L77">
        <v>0.29899999999999999</v>
      </c>
      <c r="M77">
        <v>7976.27</v>
      </c>
      <c r="N77">
        <v>861627</v>
      </c>
      <c r="O77">
        <v>0</v>
      </c>
      <c r="P77">
        <v>0.31140000000000001</v>
      </c>
      <c r="Q77">
        <v>0.68859999999999999</v>
      </c>
      <c r="R77">
        <v>0</v>
      </c>
      <c r="S77">
        <v>0.7</v>
      </c>
      <c r="T77">
        <v>8976.27</v>
      </c>
      <c r="U77">
        <v>8976.27</v>
      </c>
      <c r="V77">
        <v>0</v>
      </c>
      <c r="W77" t="s">
        <v>434</v>
      </c>
      <c r="X77">
        <v>421</v>
      </c>
      <c r="Y77">
        <v>249797634</v>
      </c>
    </row>
    <row r="78" spans="1:25" x14ac:dyDescent="0.25">
      <c r="A78">
        <v>1218</v>
      </c>
      <c r="B78" t="s">
        <v>83</v>
      </c>
      <c r="C78">
        <v>1124184</v>
      </c>
      <c r="D78">
        <v>1930000</v>
      </c>
      <c r="E78">
        <v>874000</v>
      </c>
      <c r="F78">
        <v>0.41749999999999998</v>
      </c>
      <c r="G78">
        <v>0.58250000000000002</v>
      </c>
      <c r="H78">
        <v>1000</v>
      </c>
      <c r="I78">
        <v>1984342</v>
      </c>
      <c r="J78">
        <v>8909556</v>
      </c>
      <c r="K78">
        <v>0.4335</v>
      </c>
      <c r="L78">
        <v>0.5665</v>
      </c>
      <c r="M78">
        <v>10194</v>
      </c>
      <c r="N78">
        <v>861627</v>
      </c>
      <c r="O78">
        <v>0</v>
      </c>
      <c r="P78">
        <v>-0.30470000000000003</v>
      </c>
      <c r="Q78">
        <v>1.3047</v>
      </c>
      <c r="R78">
        <v>0</v>
      </c>
      <c r="S78">
        <v>0.432</v>
      </c>
      <c r="T78">
        <v>11194</v>
      </c>
      <c r="U78">
        <v>11194</v>
      </c>
      <c r="V78">
        <v>0</v>
      </c>
      <c r="W78" t="s">
        <v>434</v>
      </c>
      <c r="X78">
        <v>874</v>
      </c>
      <c r="Y78">
        <v>982537047</v>
      </c>
    </row>
    <row r="79" spans="1:25" x14ac:dyDescent="0.25">
      <c r="A79">
        <v>1232</v>
      </c>
      <c r="B79" t="s">
        <v>84</v>
      </c>
      <c r="C79">
        <v>1590760</v>
      </c>
      <c r="D79">
        <v>1930000</v>
      </c>
      <c r="E79">
        <v>776000</v>
      </c>
      <c r="F79">
        <v>0.17580000000000001</v>
      </c>
      <c r="G79">
        <v>0.82420000000000004</v>
      </c>
      <c r="H79">
        <v>1000</v>
      </c>
      <c r="I79">
        <v>1984342</v>
      </c>
      <c r="J79">
        <v>7497662.9299999997</v>
      </c>
      <c r="K79">
        <v>0.1983</v>
      </c>
      <c r="L79">
        <v>0.80169999999999997</v>
      </c>
      <c r="M79">
        <v>9661.94</v>
      </c>
      <c r="N79">
        <v>861627</v>
      </c>
      <c r="O79">
        <v>0</v>
      </c>
      <c r="P79">
        <v>-0.84619999999999995</v>
      </c>
      <c r="Q79">
        <v>1.8462000000000001</v>
      </c>
      <c r="R79">
        <v>0</v>
      </c>
      <c r="S79">
        <v>0.19620000000000001</v>
      </c>
      <c r="T79">
        <v>10661.94</v>
      </c>
      <c r="U79">
        <v>10661.94</v>
      </c>
      <c r="V79">
        <v>0</v>
      </c>
      <c r="W79" t="s">
        <v>434</v>
      </c>
      <c r="X79">
        <v>776</v>
      </c>
      <c r="Y79">
        <v>1234429490</v>
      </c>
    </row>
    <row r="80" spans="1:25" x14ac:dyDescent="0.25">
      <c r="A80">
        <v>1246</v>
      </c>
      <c r="B80" t="s">
        <v>85</v>
      </c>
      <c r="C80">
        <v>692260</v>
      </c>
      <c r="D80">
        <v>1930000</v>
      </c>
      <c r="E80">
        <v>631000</v>
      </c>
      <c r="F80">
        <v>0.64129999999999998</v>
      </c>
      <c r="G80">
        <v>0.35870000000000002</v>
      </c>
      <c r="H80">
        <v>1000</v>
      </c>
      <c r="I80">
        <v>1984342</v>
      </c>
      <c r="J80">
        <v>6432414</v>
      </c>
      <c r="K80">
        <v>0.65110000000000001</v>
      </c>
      <c r="L80">
        <v>0.34889999999999999</v>
      </c>
      <c r="M80">
        <v>10194</v>
      </c>
      <c r="N80">
        <v>861627</v>
      </c>
      <c r="O80">
        <v>2110962.39</v>
      </c>
      <c r="P80">
        <v>0.1966</v>
      </c>
      <c r="Q80">
        <v>0.8034</v>
      </c>
      <c r="R80">
        <v>3345.42</v>
      </c>
      <c r="S80">
        <v>0.54590000000000005</v>
      </c>
      <c r="T80">
        <v>14539.42</v>
      </c>
      <c r="U80">
        <v>14539.42</v>
      </c>
      <c r="V80">
        <v>0</v>
      </c>
      <c r="W80" t="s">
        <v>434</v>
      </c>
      <c r="X80">
        <v>631</v>
      </c>
      <c r="Y80">
        <v>436816191</v>
      </c>
    </row>
    <row r="81" spans="1:25" x14ac:dyDescent="0.25">
      <c r="A81">
        <v>1253</v>
      </c>
      <c r="B81" t="s">
        <v>86</v>
      </c>
      <c r="C81">
        <v>647337</v>
      </c>
      <c r="D81">
        <v>1930000</v>
      </c>
      <c r="E81">
        <v>2347000</v>
      </c>
      <c r="F81">
        <v>0.66459999999999997</v>
      </c>
      <c r="G81">
        <v>0.33539999999999998</v>
      </c>
      <c r="H81">
        <v>1000</v>
      </c>
      <c r="I81">
        <v>1984342</v>
      </c>
      <c r="J81">
        <v>23925318</v>
      </c>
      <c r="K81">
        <v>0.67379999999999995</v>
      </c>
      <c r="L81">
        <v>0.32619999999999999</v>
      </c>
      <c r="M81">
        <v>10194</v>
      </c>
      <c r="N81">
        <v>861627</v>
      </c>
      <c r="O81">
        <v>1232915.99</v>
      </c>
      <c r="P81">
        <v>0.2487</v>
      </c>
      <c r="Q81">
        <v>0.75129999999999997</v>
      </c>
      <c r="R81">
        <v>525.32000000000005</v>
      </c>
      <c r="S81">
        <v>0.65390000000000004</v>
      </c>
      <c r="T81">
        <v>11719.32</v>
      </c>
      <c r="U81">
        <v>11719.32</v>
      </c>
      <c r="V81">
        <v>0</v>
      </c>
      <c r="W81" t="s">
        <v>434</v>
      </c>
      <c r="X81">
        <v>2347</v>
      </c>
      <c r="Y81">
        <v>1519299600</v>
      </c>
    </row>
    <row r="82" spans="1:25" x14ac:dyDescent="0.25">
      <c r="A82">
        <v>1260</v>
      </c>
      <c r="B82" t="s">
        <v>87</v>
      </c>
      <c r="C82">
        <v>1059066</v>
      </c>
      <c r="D82">
        <v>1930000</v>
      </c>
      <c r="E82">
        <v>924000</v>
      </c>
      <c r="F82">
        <v>0.45129999999999998</v>
      </c>
      <c r="G82">
        <v>0.54869999999999997</v>
      </c>
      <c r="H82">
        <v>1000</v>
      </c>
      <c r="I82">
        <v>1984342</v>
      </c>
      <c r="J82">
        <v>9419256</v>
      </c>
      <c r="K82">
        <v>0.46629999999999999</v>
      </c>
      <c r="L82">
        <v>0.53369999999999995</v>
      </c>
      <c r="M82">
        <v>10194</v>
      </c>
      <c r="N82">
        <v>861627</v>
      </c>
      <c r="O82">
        <v>1122924.0900000001</v>
      </c>
      <c r="P82">
        <v>-0.2291</v>
      </c>
      <c r="Q82">
        <v>1.2291000000000001</v>
      </c>
      <c r="R82">
        <v>1215.29</v>
      </c>
      <c r="S82">
        <v>0.39700000000000002</v>
      </c>
      <c r="T82">
        <v>12409.29</v>
      </c>
      <c r="U82">
        <v>12409.29</v>
      </c>
      <c r="V82">
        <v>0</v>
      </c>
      <c r="W82" t="s">
        <v>434</v>
      </c>
      <c r="X82">
        <v>924</v>
      </c>
      <c r="Y82">
        <v>978577156</v>
      </c>
    </row>
    <row r="83" spans="1:25" x14ac:dyDescent="0.25">
      <c r="A83">
        <v>4970</v>
      </c>
      <c r="B83" t="s">
        <v>317</v>
      </c>
      <c r="C83">
        <v>541916</v>
      </c>
      <c r="D83">
        <v>1930000</v>
      </c>
      <c r="E83">
        <v>6019000</v>
      </c>
      <c r="F83">
        <v>0.71919999999999995</v>
      </c>
      <c r="G83">
        <v>0.28079999999999999</v>
      </c>
      <c r="H83">
        <v>1000</v>
      </c>
      <c r="I83">
        <v>1984342</v>
      </c>
      <c r="J83">
        <v>61357686</v>
      </c>
      <c r="K83">
        <v>0.72689999999999999</v>
      </c>
      <c r="L83">
        <v>0.27310000000000001</v>
      </c>
      <c r="M83">
        <v>10194</v>
      </c>
      <c r="N83">
        <v>861627</v>
      </c>
      <c r="O83">
        <v>8146554.5</v>
      </c>
      <c r="P83">
        <v>0.37109999999999999</v>
      </c>
      <c r="Q83">
        <v>0.62890000000000001</v>
      </c>
      <c r="R83">
        <v>1353.47</v>
      </c>
      <c r="S83">
        <v>0.68789999999999996</v>
      </c>
      <c r="T83">
        <v>12547.47</v>
      </c>
      <c r="U83">
        <v>12547.47</v>
      </c>
      <c r="V83">
        <v>0</v>
      </c>
      <c r="W83" t="s">
        <v>434</v>
      </c>
      <c r="X83">
        <v>6019</v>
      </c>
      <c r="Y83">
        <v>3261794271</v>
      </c>
    </row>
    <row r="84" spans="1:25" x14ac:dyDescent="0.25">
      <c r="A84">
        <v>1295</v>
      </c>
      <c r="B84" t="s">
        <v>88</v>
      </c>
      <c r="C84">
        <v>456102</v>
      </c>
      <c r="D84">
        <v>1930000</v>
      </c>
      <c r="E84">
        <v>923000</v>
      </c>
      <c r="F84">
        <v>0.76370000000000005</v>
      </c>
      <c r="G84">
        <v>0.23630000000000001</v>
      </c>
      <c r="H84">
        <v>1000</v>
      </c>
      <c r="I84">
        <v>1984342</v>
      </c>
      <c r="J84">
        <v>9409062</v>
      </c>
      <c r="K84">
        <v>0.77010000000000001</v>
      </c>
      <c r="L84">
        <v>0.22989999999999999</v>
      </c>
      <c r="M84">
        <v>10194</v>
      </c>
      <c r="N84">
        <v>861627</v>
      </c>
      <c r="O84">
        <v>731957.55</v>
      </c>
      <c r="P84">
        <v>0.47070000000000001</v>
      </c>
      <c r="Q84">
        <v>0.52929999999999999</v>
      </c>
      <c r="R84">
        <v>793.02</v>
      </c>
      <c r="S84">
        <v>0.74980000000000002</v>
      </c>
      <c r="T84">
        <v>11987.02</v>
      </c>
      <c r="U84">
        <v>11987.02</v>
      </c>
      <c r="V84">
        <v>0</v>
      </c>
      <c r="W84" t="s">
        <v>434</v>
      </c>
      <c r="X84">
        <v>923</v>
      </c>
      <c r="Y84">
        <v>420981885</v>
      </c>
    </row>
    <row r="85" spans="1:25" x14ac:dyDescent="0.25">
      <c r="A85">
        <v>1421</v>
      </c>
      <c r="B85" t="s">
        <v>479</v>
      </c>
      <c r="C85">
        <v>947945</v>
      </c>
      <c r="D85">
        <v>1930000</v>
      </c>
      <c r="E85">
        <v>534000</v>
      </c>
      <c r="F85">
        <v>0.50880000000000003</v>
      </c>
      <c r="G85">
        <v>0.49120000000000003</v>
      </c>
      <c r="H85">
        <v>1000</v>
      </c>
      <c r="I85">
        <v>1984342</v>
      </c>
      <c r="J85">
        <v>5443596</v>
      </c>
      <c r="K85">
        <v>0.52229999999999999</v>
      </c>
      <c r="L85">
        <v>0.47770000000000001</v>
      </c>
      <c r="M85">
        <v>10194</v>
      </c>
      <c r="N85">
        <v>861627</v>
      </c>
      <c r="O85">
        <v>467772.78</v>
      </c>
      <c r="P85">
        <v>-0.1002</v>
      </c>
      <c r="Q85">
        <v>1.1002000000000001</v>
      </c>
      <c r="R85">
        <v>875.98</v>
      </c>
      <c r="S85">
        <v>0.47599999999999998</v>
      </c>
      <c r="T85">
        <v>12069.98</v>
      </c>
      <c r="U85">
        <v>12069.98</v>
      </c>
      <c r="V85">
        <v>0</v>
      </c>
      <c r="W85" t="s">
        <v>434</v>
      </c>
      <c r="X85">
        <v>534</v>
      </c>
      <c r="Y85">
        <v>506202602</v>
      </c>
    </row>
    <row r="86" spans="1:25" x14ac:dyDescent="0.25">
      <c r="A86">
        <v>1309</v>
      </c>
      <c r="B86" t="s">
        <v>89</v>
      </c>
      <c r="C86">
        <v>761738</v>
      </c>
      <c r="D86">
        <v>1930000</v>
      </c>
      <c r="E86">
        <v>778000</v>
      </c>
      <c r="F86">
        <v>0.60529999999999995</v>
      </c>
      <c r="G86">
        <v>0.3947</v>
      </c>
      <c r="H86">
        <v>1000</v>
      </c>
      <c r="I86">
        <v>1984342</v>
      </c>
      <c r="J86">
        <v>7930932</v>
      </c>
      <c r="K86">
        <v>0.61609999999999998</v>
      </c>
      <c r="L86">
        <v>0.38390000000000002</v>
      </c>
      <c r="M86">
        <v>10194</v>
      </c>
      <c r="N86">
        <v>861627</v>
      </c>
      <c r="O86">
        <v>929028.98</v>
      </c>
      <c r="P86">
        <v>0.1159</v>
      </c>
      <c r="Q86">
        <v>0.8841</v>
      </c>
      <c r="R86">
        <v>1194.1199999999999</v>
      </c>
      <c r="S86">
        <v>0.56699999999999995</v>
      </c>
      <c r="T86">
        <v>12388.12</v>
      </c>
      <c r="U86">
        <v>12388.12</v>
      </c>
      <c r="V86" s="44">
        <v>1.8189889999999999E-12</v>
      </c>
      <c r="W86" t="s">
        <v>434</v>
      </c>
      <c r="X86">
        <v>778</v>
      </c>
      <c r="Y86">
        <v>592632125</v>
      </c>
    </row>
    <row r="87" spans="1:25" x14ac:dyDescent="0.25">
      <c r="A87">
        <v>1316</v>
      </c>
      <c r="B87" t="s">
        <v>90</v>
      </c>
      <c r="C87">
        <v>936713</v>
      </c>
      <c r="D87">
        <v>1930000</v>
      </c>
      <c r="E87">
        <v>4071000</v>
      </c>
      <c r="F87">
        <v>0.51470000000000005</v>
      </c>
      <c r="G87">
        <v>0.48530000000000001</v>
      </c>
      <c r="H87">
        <v>1000</v>
      </c>
      <c r="I87">
        <v>1984342</v>
      </c>
      <c r="J87">
        <v>41499774</v>
      </c>
      <c r="K87">
        <v>0.52790000000000004</v>
      </c>
      <c r="L87">
        <v>0.47210000000000002</v>
      </c>
      <c r="M87">
        <v>10194</v>
      </c>
      <c r="N87">
        <v>861627</v>
      </c>
      <c r="O87">
        <v>10141245.25</v>
      </c>
      <c r="P87">
        <v>-8.7099999999999997E-2</v>
      </c>
      <c r="Q87">
        <v>1.0871</v>
      </c>
      <c r="R87">
        <v>2491.09</v>
      </c>
      <c r="S87">
        <v>0.41499999999999998</v>
      </c>
      <c r="T87">
        <v>13685.09</v>
      </c>
      <c r="U87">
        <v>13685.09</v>
      </c>
      <c r="V87">
        <v>0</v>
      </c>
      <c r="W87" t="s">
        <v>434</v>
      </c>
      <c r="X87">
        <v>4071</v>
      </c>
      <c r="Y87">
        <v>3813356795</v>
      </c>
    </row>
    <row r="88" spans="1:25" x14ac:dyDescent="0.25">
      <c r="A88">
        <v>1380</v>
      </c>
      <c r="B88" t="s">
        <v>92</v>
      </c>
      <c r="C88">
        <v>995805</v>
      </c>
      <c r="D88">
        <v>1930000</v>
      </c>
      <c r="E88">
        <v>2491000</v>
      </c>
      <c r="F88">
        <v>0.48399999999999999</v>
      </c>
      <c r="G88">
        <v>0.51600000000000001</v>
      </c>
      <c r="H88">
        <v>1000</v>
      </c>
      <c r="I88">
        <v>1984342</v>
      </c>
      <c r="J88">
        <v>25393254</v>
      </c>
      <c r="K88">
        <v>0.49819999999999998</v>
      </c>
      <c r="L88">
        <v>0.50180000000000002</v>
      </c>
      <c r="M88">
        <v>10194</v>
      </c>
      <c r="N88">
        <v>861627</v>
      </c>
      <c r="O88">
        <v>2380146.81</v>
      </c>
      <c r="P88">
        <v>-0.15570000000000001</v>
      </c>
      <c r="Q88">
        <v>1.1556999999999999</v>
      </c>
      <c r="R88">
        <v>955.5</v>
      </c>
      <c r="S88">
        <v>0.4456</v>
      </c>
      <c r="T88">
        <v>12149.5</v>
      </c>
      <c r="U88">
        <v>12149.5</v>
      </c>
      <c r="V88">
        <v>0</v>
      </c>
      <c r="W88" t="s">
        <v>434</v>
      </c>
      <c r="X88">
        <v>2491</v>
      </c>
      <c r="Y88">
        <v>2480549476</v>
      </c>
    </row>
    <row r="89" spans="1:25" x14ac:dyDescent="0.25">
      <c r="A89">
        <v>1407</v>
      </c>
      <c r="B89" t="s">
        <v>93</v>
      </c>
      <c r="C89">
        <v>689638</v>
      </c>
      <c r="D89">
        <v>1930000</v>
      </c>
      <c r="E89">
        <v>1542000</v>
      </c>
      <c r="F89">
        <v>0.64270000000000005</v>
      </c>
      <c r="G89">
        <v>0.35730000000000001</v>
      </c>
      <c r="H89">
        <v>1000</v>
      </c>
      <c r="I89">
        <v>1984342</v>
      </c>
      <c r="J89">
        <v>15647273.77</v>
      </c>
      <c r="K89">
        <v>0.65249999999999997</v>
      </c>
      <c r="L89">
        <v>0.34749999999999998</v>
      </c>
      <c r="M89">
        <v>10147.39</v>
      </c>
      <c r="N89">
        <v>861627</v>
      </c>
      <c r="O89">
        <v>0</v>
      </c>
      <c r="P89">
        <v>0.1996</v>
      </c>
      <c r="Q89">
        <v>0.8004</v>
      </c>
      <c r="R89">
        <v>0</v>
      </c>
      <c r="S89">
        <v>0.65159999999999996</v>
      </c>
      <c r="T89">
        <v>11147.39</v>
      </c>
      <c r="U89">
        <v>11147.39</v>
      </c>
      <c r="V89">
        <v>0</v>
      </c>
      <c r="W89" t="s">
        <v>434</v>
      </c>
      <c r="X89">
        <v>1542</v>
      </c>
      <c r="Y89">
        <v>1063422535</v>
      </c>
    </row>
    <row r="90" spans="1:25" x14ac:dyDescent="0.25">
      <c r="A90">
        <v>1414</v>
      </c>
      <c r="B90" t="s">
        <v>94</v>
      </c>
      <c r="C90">
        <v>726647</v>
      </c>
      <c r="D90">
        <v>1930000</v>
      </c>
      <c r="E90">
        <v>4258000</v>
      </c>
      <c r="F90">
        <v>0.62350000000000005</v>
      </c>
      <c r="G90">
        <v>0.3765</v>
      </c>
      <c r="H90">
        <v>1000</v>
      </c>
      <c r="I90">
        <v>1984342</v>
      </c>
      <c r="J90">
        <v>39569155.200000003</v>
      </c>
      <c r="K90">
        <v>0.63380000000000003</v>
      </c>
      <c r="L90">
        <v>0.36620000000000003</v>
      </c>
      <c r="M90">
        <v>9292.9</v>
      </c>
      <c r="N90">
        <v>861627</v>
      </c>
      <c r="O90">
        <v>0</v>
      </c>
      <c r="P90">
        <v>0.15670000000000001</v>
      </c>
      <c r="Q90">
        <v>0.84330000000000005</v>
      </c>
      <c r="R90">
        <v>0</v>
      </c>
      <c r="S90">
        <v>0.63280000000000003</v>
      </c>
      <c r="T90">
        <v>10292.9</v>
      </c>
      <c r="U90">
        <v>10292.9</v>
      </c>
      <c r="V90">
        <v>0</v>
      </c>
      <c r="W90" t="s">
        <v>434</v>
      </c>
      <c r="X90">
        <v>4258</v>
      </c>
      <c r="Y90">
        <v>3094061010</v>
      </c>
    </row>
    <row r="91" spans="1:25" x14ac:dyDescent="0.25">
      <c r="A91">
        <v>2744</v>
      </c>
      <c r="B91" t="s">
        <v>175</v>
      </c>
      <c r="C91">
        <v>673576</v>
      </c>
      <c r="D91">
        <v>1930000</v>
      </c>
      <c r="E91">
        <v>712000</v>
      </c>
      <c r="F91">
        <v>0.65100000000000002</v>
      </c>
      <c r="G91">
        <v>0.34899999999999998</v>
      </c>
      <c r="H91">
        <v>1000</v>
      </c>
      <c r="I91">
        <v>1984342</v>
      </c>
      <c r="J91">
        <v>7258128</v>
      </c>
      <c r="K91">
        <v>0.66059999999999997</v>
      </c>
      <c r="L91">
        <v>0.33939999999999998</v>
      </c>
      <c r="M91">
        <v>10194</v>
      </c>
      <c r="N91">
        <v>861627</v>
      </c>
      <c r="O91">
        <v>968601.89</v>
      </c>
      <c r="P91">
        <v>0.21829999999999999</v>
      </c>
      <c r="Q91">
        <v>0.78169999999999995</v>
      </c>
      <c r="R91">
        <v>1360.4</v>
      </c>
      <c r="S91">
        <v>0.6119</v>
      </c>
      <c r="T91">
        <v>12554.4</v>
      </c>
      <c r="U91">
        <v>12554.4</v>
      </c>
      <c r="V91">
        <v>0</v>
      </c>
      <c r="W91" t="s">
        <v>434</v>
      </c>
      <c r="X91">
        <v>712</v>
      </c>
      <c r="Y91">
        <v>479586035</v>
      </c>
    </row>
    <row r="92" spans="1:25" x14ac:dyDescent="0.25">
      <c r="A92">
        <v>1428</v>
      </c>
      <c r="B92" t="s">
        <v>95</v>
      </c>
      <c r="C92">
        <v>890951</v>
      </c>
      <c r="D92">
        <v>1930000</v>
      </c>
      <c r="E92">
        <v>1172000</v>
      </c>
      <c r="F92">
        <v>0.53839999999999999</v>
      </c>
      <c r="G92">
        <v>0.46160000000000001</v>
      </c>
      <c r="H92">
        <v>1000</v>
      </c>
      <c r="I92">
        <v>1984342</v>
      </c>
      <c r="J92">
        <v>11947368</v>
      </c>
      <c r="K92">
        <v>0.55100000000000005</v>
      </c>
      <c r="L92">
        <v>0.44900000000000001</v>
      </c>
      <c r="M92">
        <v>10194</v>
      </c>
      <c r="N92">
        <v>861627</v>
      </c>
      <c r="O92">
        <v>3554103.81</v>
      </c>
      <c r="P92">
        <v>-3.4000000000000002E-2</v>
      </c>
      <c r="Q92">
        <v>1.034</v>
      </c>
      <c r="R92">
        <v>3032.51</v>
      </c>
      <c r="S92">
        <v>0.4254</v>
      </c>
      <c r="T92">
        <v>14226.51</v>
      </c>
      <c r="U92">
        <v>14226.51</v>
      </c>
      <c r="V92">
        <v>0</v>
      </c>
      <c r="W92" t="s">
        <v>434</v>
      </c>
      <c r="X92">
        <v>1172</v>
      </c>
      <c r="Y92">
        <v>1044194457</v>
      </c>
    </row>
    <row r="93" spans="1:25" x14ac:dyDescent="0.25">
      <c r="A93">
        <v>1449</v>
      </c>
      <c r="B93" t="s">
        <v>96</v>
      </c>
      <c r="C93">
        <v>1416252</v>
      </c>
      <c r="D93">
        <v>2895000</v>
      </c>
      <c r="E93">
        <v>87000</v>
      </c>
      <c r="F93">
        <v>0.51080000000000003</v>
      </c>
      <c r="G93">
        <v>0.48920000000000002</v>
      </c>
      <c r="H93">
        <v>1000</v>
      </c>
      <c r="I93">
        <v>2976513</v>
      </c>
      <c r="J93">
        <v>886878</v>
      </c>
      <c r="K93">
        <v>0.5242</v>
      </c>
      <c r="L93">
        <v>0.4758</v>
      </c>
      <c r="M93">
        <v>10194</v>
      </c>
      <c r="N93">
        <v>1292440</v>
      </c>
      <c r="O93">
        <v>20780.810000000001</v>
      </c>
      <c r="P93">
        <v>-9.5799999999999996E-2</v>
      </c>
      <c r="Q93">
        <v>1.0958000000000001</v>
      </c>
      <c r="R93">
        <v>238.86</v>
      </c>
      <c r="S93">
        <v>0.5101</v>
      </c>
      <c r="T93">
        <v>11432.86</v>
      </c>
      <c r="U93">
        <v>11432.86</v>
      </c>
      <c r="V93">
        <v>0</v>
      </c>
      <c r="W93" t="s">
        <v>435</v>
      </c>
      <c r="X93">
        <v>87</v>
      </c>
      <c r="Y93">
        <v>123213916</v>
      </c>
    </row>
    <row r="94" spans="1:25" x14ac:dyDescent="0.25">
      <c r="A94">
        <v>1491</v>
      </c>
      <c r="B94" t="s">
        <v>97</v>
      </c>
      <c r="C94">
        <v>4324044</v>
      </c>
      <c r="D94">
        <v>1930000</v>
      </c>
      <c r="E94">
        <v>375000</v>
      </c>
      <c r="F94">
        <v>-1.2403999999999999</v>
      </c>
      <c r="G94">
        <v>2.2404000000000002</v>
      </c>
      <c r="H94">
        <v>1000</v>
      </c>
      <c r="I94">
        <v>1984342</v>
      </c>
      <c r="J94">
        <v>3822750</v>
      </c>
      <c r="K94">
        <v>-1.1791</v>
      </c>
      <c r="L94">
        <v>2.1791</v>
      </c>
      <c r="M94">
        <v>10194</v>
      </c>
      <c r="N94">
        <v>861627</v>
      </c>
      <c r="O94">
        <v>530685.63</v>
      </c>
      <c r="P94">
        <v>-4.0185000000000004</v>
      </c>
      <c r="Q94">
        <v>5.0185000000000004</v>
      </c>
      <c r="R94">
        <v>1415.16</v>
      </c>
      <c r="S94">
        <v>0</v>
      </c>
      <c r="T94">
        <v>12609.16</v>
      </c>
      <c r="U94">
        <v>12609.16</v>
      </c>
      <c r="V94">
        <v>0</v>
      </c>
      <c r="W94" t="s">
        <v>434</v>
      </c>
      <c r="X94">
        <v>375</v>
      </c>
      <c r="Y94">
        <v>1621516467</v>
      </c>
    </row>
    <row r="95" spans="1:25" x14ac:dyDescent="0.25">
      <c r="A95">
        <v>1499</v>
      </c>
      <c r="B95" t="s">
        <v>477</v>
      </c>
      <c r="C95">
        <v>720203</v>
      </c>
      <c r="D95">
        <v>1930000</v>
      </c>
      <c r="E95">
        <v>998000</v>
      </c>
      <c r="F95">
        <v>0.62680000000000002</v>
      </c>
      <c r="G95">
        <v>0.37319999999999998</v>
      </c>
      <c r="H95">
        <v>1000</v>
      </c>
      <c r="I95">
        <v>1984342</v>
      </c>
      <c r="J95">
        <v>10173612</v>
      </c>
      <c r="K95">
        <v>0.6371</v>
      </c>
      <c r="L95">
        <v>0.3629</v>
      </c>
      <c r="M95">
        <v>10194</v>
      </c>
      <c r="N95">
        <v>861627</v>
      </c>
      <c r="O95">
        <v>410927.41</v>
      </c>
      <c r="P95">
        <v>0.1641</v>
      </c>
      <c r="Q95">
        <v>0.83589999999999998</v>
      </c>
      <c r="R95">
        <v>411.75</v>
      </c>
      <c r="S95">
        <v>0.61939999999999995</v>
      </c>
      <c r="T95">
        <v>11605.75</v>
      </c>
      <c r="U95">
        <v>11605.75</v>
      </c>
      <c r="V95">
        <v>0</v>
      </c>
      <c r="W95" t="s">
        <v>434</v>
      </c>
      <c r="X95">
        <v>998</v>
      </c>
      <c r="Y95">
        <v>718763088</v>
      </c>
    </row>
    <row r="96" spans="1:25" x14ac:dyDescent="0.25">
      <c r="A96">
        <v>1540</v>
      </c>
      <c r="B96" t="s">
        <v>99</v>
      </c>
      <c r="C96">
        <v>1322861</v>
      </c>
      <c r="D96">
        <v>1930000</v>
      </c>
      <c r="E96">
        <v>1629000</v>
      </c>
      <c r="F96">
        <v>0.31459999999999999</v>
      </c>
      <c r="G96">
        <v>0.68540000000000001</v>
      </c>
      <c r="H96">
        <v>1000</v>
      </c>
      <c r="I96">
        <v>1984342</v>
      </c>
      <c r="J96">
        <v>16606026</v>
      </c>
      <c r="K96">
        <v>0.33339999999999997</v>
      </c>
      <c r="L96">
        <v>0.66659999999999997</v>
      </c>
      <c r="M96">
        <v>10194</v>
      </c>
      <c r="N96">
        <v>861627</v>
      </c>
      <c r="O96">
        <v>337008.27</v>
      </c>
      <c r="P96">
        <v>-0.5353</v>
      </c>
      <c r="Q96">
        <v>1.5353000000000001</v>
      </c>
      <c r="R96">
        <v>206.88</v>
      </c>
      <c r="S96">
        <v>0.31590000000000001</v>
      </c>
      <c r="T96">
        <v>11400.88</v>
      </c>
      <c r="U96">
        <v>11400.88</v>
      </c>
      <c r="V96">
        <v>0</v>
      </c>
      <c r="W96" t="s">
        <v>434</v>
      </c>
      <c r="X96">
        <v>1629</v>
      </c>
      <c r="Y96">
        <v>2154940345</v>
      </c>
    </row>
    <row r="97" spans="1:25" x14ac:dyDescent="0.25">
      <c r="A97">
        <v>1554</v>
      </c>
      <c r="B97" t="s">
        <v>100</v>
      </c>
      <c r="C97">
        <v>847851</v>
      </c>
      <c r="D97">
        <v>1930000</v>
      </c>
      <c r="E97">
        <v>11394000</v>
      </c>
      <c r="F97">
        <v>0.56069999999999998</v>
      </c>
      <c r="G97">
        <v>0.43930000000000002</v>
      </c>
      <c r="H97">
        <v>1000</v>
      </c>
      <c r="I97">
        <v>1984342</v>
      </c>
      <c r="J97">
        <v>116150436</v>
      </c>
      <c r="K97">
        <v>0.57269999999999999</v>
      </c>
      <c r="L97">
        <v>0.42730000000000001</v>
      </c>
      <c r="M97">
        <v>10194</v>
      </c>
      <c r="N97">
        <v>861627</v>
      </c>
      <c r="O97">
        <v>5739471.8499999996</v>
      </c>
      <c r="P97">
        <v>1.6E-2</v>
      </c>
      <c r="Q97">
        <v>0.98399999999999999</v>
      </c>
      <c r="R97">
        <v>503.73</v>
      </c>
      <c r="S97">
        <v>0.54769999999999996</v>
      </c>
      <c r="T97">
        <v>11697.73</v>
      </c>
      <c r="U97">
        <v>11697.73</v>
      </c>
      <c r="V97">
        <v>0</v>
      </c>
      <c r="W97" t="s">
        <v>434</v>
      </c>
      <c r="X97">
        <v>11394</v>
      </c>
      <c r="Y97">
        <v>9660409814</v>
      </c>
    </row>
    <row r="98" spans="1:25" x14ac:dyDescent="0.25">
      <c r="A98">
        <v>1561</v>
      </c>
      <c r="B98" t="s">
        <v>101</v>
      </c>
      <c r="C98">
        <v>437782</v>
      </c>
      <c r="D98">
        <v>1930000</v>
      </c>
      <c r="E98">
        <v>632000</v>
      </c>
      <c r="F98">
        <v>0.7732</v>
      </c>
      <c r="G98">
        <v>0.2268</v>
      </c>
      <c r="H98">
        <v>1000</v>
      </c>
      <c r="I98">
        <v>1984342</v>
      </c>
      <c r="J98">
        <v>6442608</v>
      </c>
      <c r="K98">
        <v>0.77939999999999998</v>
      </c>
      <c r="L98">
        <v>0.22059999999999999</v>
      </c>
      <c r="M98">
        <v>10194</v>
      </c>
      <c r="N98">
        <v>861627</v>
      </c>
      <c r="O98">
        <v>1205116.69</v>
      </c>
      <c r="P98">
        <v>0.4919</v>
      </c>
      <c r="Q98">
        <v>0.5081</v>
      </c>
      <c r="R98">
        <v>1906.83</v>
      </c>
      <c r="S98">
        <v>0.73709999999999998</v>
      </c>
      <c r="T98">
        <v>13100.83</v>
      </c>
      <c r="U98">
        <v>13100.83</v>
      </c>
      <c r="V98">
        <v>0</v>
      </c>
      <c r="W98" t="s">
        <v>434</v>
      </c>
      <c r="X98">
        <v>632</v>
      </c>
      <c r="Y98">
        <v>276678322</v>
      </c>
    </row>
    <row r="99" spans="1:25" x14ac:dyDescent="0.25">
      <c r="A99">
        <v>1568</v>
      </c>
      <c r="B99" t="s">
        <v>102</v>
      </c>
      <c r="C99">
        <v>821605</v>
      </c>
      <c r="D99">
        <v>1930000</v>
      </c>
      <c r="E99">
        <v>1986000</v>
      </c>
      <c r="F99">
        <v>0.57430000000000003</v>
      </c>
      <c r="G99">
        <v>0.42570000000000002</v>
      </c>
      <c r="H99">
        <v>1000</v>
      </c>
      <c r="I99">
        <v>1984342</v>
      </c>
      <c r="J99">
        <v>20245284</v>
      </c>
      <c r="K99">
        <v>0.58599999999999997</v>
      </c>
      <c r="L99">
        <v>0.41399999999999998</v>
      </c>
      <c r="M99">
        <v>10194</v>
      </c>
      <c r="N99">
        <v>861627</v>
      </c>
      <c r="O99">
        <v>4058344.83</v>
      </c>
      <c r="P99">
        <v>4.6399999999999997E-2</v>
      </c>
      <c r="Q99">
        <v>0.9536</v>
      </c>
      <c r="R99">
        <v>2043.48</v>
      </c>
      <c r="S99">
        <v>0.50180000000000002</v>
      </c>
      <c r="T99">
        <v>13237.48</v>
      </c>
      <c r="U99">
        <v>13237.48</v>
      </c>
      <c r="V99">
        <v>0</v>
      </c>
      <c r="W99" t="s">
        <v>434</v>
      </c>
      <c r="X99">
        <v>1986</v>
      </c>
      <c r="Y99">
        <v>1631706800</v>
      </c>
    </row>
    <row r="100" spans="1:25" x14ac:dyDescent="0.25">
      <c r="A100">
        <v>1582</v>
      </c>
      <c r="B100" t="s">
        <v>103</v>
      </c>
      <c r="C100">
        <v>3637394</v>
      </c>
      <c r="D100">
        <v>1930000</v>
      </c>
      <c r="E100">
        <v>257000</v>
      </c>
      <c r="F100">
        <v>-0.88470000000000004</v>
      </c>
      <c r="G100">
        <v>1.8847</v>
      </c>
      <c r="H100">
        <v>1000</v>
      </c>
      <c r="I100">
        <v>1984342</v>
      </c>
      <c r="J100">
        <v>2619858</v>
      </c>
      <c r="K100">
        <v>-0.83299999999999996</v>
      </c>
      <c r="L100">
        <v>1.833</v>
      </c>
      <c r="M100">
        <v>10194</v>
      </c>
      <c r="N100">
        <v>861627</v>
      </c>
      <c r="O100">
        <v>2047001.15</v>
      </c>
      <c r="P100">
        <v>-3.2214999999999998</v>
      </c>
      <c r="Q100">
        <v>4.2214999999999998</v>
      </c>
      <c r="R100">
        <v>7964.99</v>
      </c>
      <c r="S100">
        <v>0</v>
      </c>
      <c r="T100">
        <v>19158.990000000002</v>
      </c>
      <c r="U100">
        <v>19158.990000000002</v>
      </c>
      <c r="V100" s="44">
        <v>3.6379789999999996E-12</v>
      </c>
      <c r="W100" t="s">
        <v>434</v>
      </c>
      <c r="X100">
        <v>257</v>
      </c>
      <c r="Y100">
        <v>934810375</v>
      </c>
    </row>
    <row r="101" spans="1:25" x14ac:dyDescent="0.25">
      <c r="A101">
        <v>1600</v>
      </c>
      <c r="B101" t="s">
        <v>104</v>
      </c>
      <c r="C101">
        <v>548325</v>
      </c>
      <c r="D101">
        <v>1930000</v>
      </c>
      <c r="E101">
        <v>668000</v>
      </c>
      <c r="F101">
        <v>0.71589999999999998</v>
      </c>
      <c r="G101">
        <v>0.28410000000000002</v>
      </c>
      <c r="H101">
        <v>1000</v>
      </c>
      <c r="I101">
        <v>1984342</v>
      </c>
      <c r="J101">
        <v>6809592</v>
      </c>
      <c r="K101">
        <v>0.72370000000000001</v>
      </c>
      <c r="L101">
        <v>0.27629999999999999</v>
      </c>
      <c r="M101">
        <v>10194</v>
      </c>
      <c r="N101">
        <v>861627</v>
      </c>
      <c r="O101">
        <v>1367258.46</v>
      </c>
      <c r="P101">
        <v>0.36359999999999998</v>
      </c>
      <c r="Q101">
        <v>0.63639999999999997</v>
      </c>
      <c r="R101">
        <v>2046.79</v>
      </c>
      <c r="S101">
        <v>0.66739999999999999</v>
      </c>
      <c r="T101">
        <v>13240.79</v>
      </c>
      <c r="U101">
        <v>13240.79</v>
      </c>
      <c r="V101">
        <v>0</v>
      </c>
      <c r="W101" t="s">
        <v>434</v>
      </c>
      <c r="X101">
        <v>668</v>
      </c>
      <c r="Y101">
        <v>366281083</v>
      </c>
    </row>
    <row r="102" spans="1:25" x14ac:dyDescent="0.25">
      <c r="A102">
        <v>1645</v>
      </c>
      <c r="B102" t="s">
        <v>107</v>
      </c>
      <c r="C102">
        <v>463204</v>
      </c>
      <c r="D102">
        <v>1930000</v>
      </c>
      <c r="E102">
        <v>1056000</v>
      </c>
      <c r="F102">
        <v>0.76</v>
      </c>
      <c r="G102">
        <v>0.24</v>
      </c>
      <c r="H102">
        <v>1000</v>
      </c>
      <c r="I102">
        <v>1984342</v>
      </c>
      <c r="J102">
        <v>10764864</v>
      </c>
      <c r="K102">
        <v>0.76659999999999995</v>
      </c>
      <c r="L102">
        <v>0.2334</v>
      </c>
      <c r="M102">
        <v>10194</v>
      </c>
      <c r="N102">
        <v>861627</v>
      </c>
      <c r="O102">
        <v>36598.42</v>
      </c>
      <c r="P102">
        <v>0.46239999999999998</v>
      </c>
      <c r="Q102">
        <v>0.53759999999999997</v>
      </c>
      <c r="R102">
        <v>34.659999999999997</v>
      </c>
      <c r="S102">
        <v>0.76500000000000001</v>
      </c>
      <c r="T102">
        <v>11228.66</v>
      </c>
      <c r="U102">
        <v>11228.66</v>
      </c>
      <c r="V102">
        <v>0</v>
      </c>
      <c r="W102" t="s">
        <v>434</v>
      </c>
      <c r="X102">
        <v>1056</v>
      </c>
      <c r="Y102">
        <v>489143056</v>
      </c>
    </row>
    <row r="103" spans="1:25" x14ac:dyDescent="0.25">
      <c r="A103">
        <v>1631</v>
      </c>
      <c r="B103" t="s">
        <v>105</v>
      </c>
      <c r="C103">
        <v>2112502</v>
      </c>
      <c r="D103">
        <v>1930000</v>
      </c>
      <c r="E103">
        <v>424000</v>
      </c>
      <c r="F103">
        <v>-9.4600000000000004E-2</v>
      </c>
      <c r="G103">
        <v>1.0946</v>
      </c>
      <c r="H103">
        <v>1000</v>
      </c>
      <c r="I103">
        <v>1984342</v>
      </c>
      <c r="J103">
        <v>4322256</v>
      </c>
      <c r="K103">
        <v>-6.4600000000000005E-2</v>
      </c>
      <c r="L103">
        <v>1.0646</v>
      </c>
      <c r="M103">
        <v>10194</v>
      </c>
      <c r="N103">
        <v>861627</v>
      </c>
      <c r="O103">
        <v>723305.18</v>
      </c>
      <c r="P103">
        <v>-1.4518</v>
      </c>
      <c r="Q103">
        <v>2.4518</v>
      </c>
      <c r="R103">
        <v>1705.91</v>
      </c>
      <c r="S103">
        <v>0</v>
      </c>
      <c r="T103">
        <v>12899.91</v>
      </c>
      <c r="U103">
        <v>12899.91</v>
      </c>
      <c r="V103">
        <v>0</v>
      </c>
      <c r="W103" t="s">
        <v>434</v>
      </c>
      <c r="X103">
        <v>424</v>
      </c>
      <c r="Y103">
        <v>895700725</v>
      </c>
    </row>
    <row r="104" spans="1:25" x14ac:dyDescent="0.25">
      <c r="A104">
        <v>1638</v>
      </c>
      <c r="B104" t="s">
        <v>106</v>
      </c>
      <c r="C104">
        <v>941415</v>
      </c>
      <c r="D104">
        <v>1930000</v>
      </c>
      <c r="E104">
        <v>3004000</v>
      </c>
      <c r="F104">
        <v>0.51219999999999999</v>
      </c>
      <c r="G104">
        <v>0.48780000000000001</v>
      </c>
      <c r="H104">
        <v>1000</v>
      </c>
      <c r="I104">
        <v>1984342</v>
      </c>
      <c r="J104">
        <v>30622776</v>
      </c>
      <c r="K104">
        <v>0.52559999999999996</v>
      </c>
      <c r="L104">
        <v>0.47439999999999999</v>
      </c>
      <c r="M104">
        <v>10194</v>
      </c>
      <c r="N104">
        <v>861627</v>
      </c>
      <c r="O104">
        <v>2404759.37</v>
      </c>
      <c r="P104">
        <v>-9.2600000000000002E-2</v>
      </c>
      <c r="Q104">
        <v>1.0926</v>
      </c>
      <c r="R104">
        <v>800.52</v>
      </c>
      <c r="S104">
        <v>0.48320000000000002</v>
      </c>
      <c r="T104">
        <v>11994.52</v>
      </c>
      <c r="U104">
        <v>11994.52</v>
      </c>
      <c r="V104">
        <v>0</v>
      </c>
      <c r="W104" t="s">
        <v>434</v>
      </c>
      <c r="X104">
        <v>3004</v>
      </c>
      <c r="Y104">
        <v>2828010750</v>
      </c>
    </row>
    <row r="105" spans="1:25" x14ac:dyDescent="0.25">
      <c r="A105">
        <v>1659</v>
      </c>
      <c r="B105" t="s">
        <v>108</v>
      </c>
      <c r="C105">
        <v>760645</v>
      </c>
      <c r="D105">
        <v>1930000</v>
      </c>
      <c r="E105">
        <v>1709000</v>
      </c>
      <c r="F105">
        <v>0.60589999999999999</v>
      </c>
      <c r="G105">
        <v>0.39410000000000001</v>
      </c>
      <c r="H105">
        <v>1000</v>
      </c>
      <c r="I105">
        <v>1984342</v>
      </c>
      <c r="J105">
        <v>17421546</v>
      </c>
      <c r="K105">
        <v>0.61670000000000003</v>
      </c>
      <c r="L105">
        <v>0.38329999999999997</v>
      </c>
      <c r="M105">
        <v>10194</v>
      </c>
      <c r="N105">
        <v>861627</v>
      </c>
      <c r="O105">
        <v>1568309.61</v>
      </c>
      <c r="P105">
        <v>0.1172</v>
      </c>
      <c r="Q105">
        <v>0.88280000000000003</v>
      </c>
      <c r="R105">
        <v>917.68</v>
      </c>
      <c r="S105">
        <v>0.57789999999999997</v>
      </c>
      <c r="T105">
        <v>12111.68</v>
      </c>
      <c r="U105">
        <v>12111.68</v>
      </c>
      <c r="V105">
        <v>0</v>
      </c>
      <c r="W105" t="s">
        <v>434</v>
      </c>
      <c r="X105">
        <v>1709</v>
      </c>
      <c r="Y105">
        <v>1299942829</v>
      </c>
    </row>
    <row r="106" spans="1:25" x14ac:dyDescent="0.25">
      <c r="A106">
        <v>714</v>
      </c>
      <c r="B106" t="s">
        <v>58</v>
      </c>
      <c r="C106">
        <v>1321929</v>
      </c>
      <c r="D106">
        <v>1930000</v>
      </c>
      <c r="E106">
        <v>7967000</v>
      </c>
      <c r="F106">
        <v>0.31509999999999999</v>
      </c>
      <c r="G106">
        <v>0.68489999999999995</v>
      </c>
      <c r="H106">
        <v>1000</v>
      </c>
      <c r="I106">
        <v>1984342</v>
      </c>
      <c r="J106">
        <v>81215598</v>
      </c>
      <c r="K106">
        <v>0.33379999999999999</v>
      </c>
      <c r="L106">
        <v>0.66620000000000001</v>
      </c>
      <c r="M106">
        <v>10194</v>
      </c>
      <c r="N106">
        <v>861627</v>
      </c>
      <c r="O106">
        <v>4466007.53</v>
      </c>
      <c r="P106">
        <v>-0.53420000000000001</v>
      </c>
      <c r="Q106">
        <v>1.5342</v>
      </c>
      <c r="R106">
        <v>560.55999999999995</v>
      </c>
      <c r="S106">
        <v>0.2908</v>
      </c>
      <c r="T106">
        <v>11754.56</v>
      </c>
      <c r="U106">
        <v>11754.56</v>
      </c>
      <c r="V106">
        <v>0</v>
      </c>
      <c r="W106" t="s">
        <v>434</v>
      </c>
      <c r="X106">
        <v>7967</v>
      </c>
      <c r="Y106">
        <v>10531809348</v>
      </c>
    </row>
    <row r="107" spans="1:25" x14ac:dyDescent="0.25">
      <c r="A107">
        <v>1666</v>
      </c>
      <c r="B107" t="s">
        <v>109</v>
      </c>
      <c r="C107">
        <v>654602</v>
      </c>
      <c r="D107">
        <v>1930000</v>
      </c>
      <c r="E107">
        <v>301000</v>
      </c>
      <c r="F107">
        <v>0.66080000000000005</v>
      </c>
      <c r="G107">
        <v>0.3392</v>
      </c>
      <c r="H107">
        <v>1000</v>
      </c>
      <c r="I107">
        <v>1984342</v>
      </c>
      <c r="J107">
        <v>3068394</v>
      </c>
      <c r="K107">
        <v>0.67010000000000003</v>
      </c>
      <c r="L107">
        <v>0.32990000000000003</v>
      </c>
      <c r="M107">
        <v>10194</v>
      </c>
      <c r="N107">
        <v>861627</v>
      </c>
      <c r="O107">
        <v>1143630.6200000001</v>
      </c>
      <c r="P107">
        <v>0.24030000000000001</v>
      </c>
      <c r="Q107">
        <v>0.75970000000000004</v>
      </c>
      <c r="R107">
        <v>3799.44</v>
      </c>
      <c r="S107">
        <v>0.56059999999999999</v>
      </c>
      <c r="T107">
        <v>14993.44</v>
      </c>
      <c r="U107">
        <v>14993.44</v>
      </c>
      <c r="V107">
        <v>0</v>
      </c>
      <c r="W107" t="s">
        <v>434</v>
      </c>
      <c r="X107">
        <v>301</v>
      </c>
      <c r="Y107">
        <v>197035096</v>
      </c>
    </row>
    <row r="108" spans="1:25" x14ac:dyDescent="0.25">
      <c r="A108">
        <v>1687</v>
      </c>
      <c r="B108" t="s">
        <v>111</v>
      </c>
      <c r="C108">
        <v>2086331</v>
      </c>
      <c r="D108">
        <v>2895000</v>
      </c>
      <c r="E108">
        <v>262000</v>
      </c>
      <c r="F108">
        <v>0.27929999999999999</v>
      </c>
      <c r="G108">
        <v>0.72070000000000001</v>
      </c>
      <c r="H108">
        <v>1000</v>
      </c>
      <c r="I108">
        <v>2976513</v>
      </c>
      <c r="J108">
        <v>2192012.96</v>
      </c>
      <c r="K108">
        <v>0.29909999999999998</v>
      </c>
      <c r="L108">
        <v>0.70089999999999997</v>
      </c>
      <c r="M108">
        <v>8366.4599999999991</v>
      </c>
      <c r="N108">
        <v>1292440</v>
      </c>
      <c r="O108">
        <v>0</v>
      </c>
      <c r="P108">
        <v>-0.61429999999999996</v>
      </c>
      <c r="Q108">
        <v>1.6143000000000001</v>
      </c>
      <c r="R108">
        <v>0</v>
      </c>
      <c r="S108">
        <v>0.29699999999999999</v>
      </c>
      <c r="T108">
        <v>9366.4599999999991</v>
      </c>
      <c r="U108">
        <v>9366.4599999999991</v>
      </c>
      <c r="V108">
        <v>0</v>
      </c>
      <c r="W108" t="s">
        <v>435</v>
      </c>
      <c r="X108">
        <v>262</v>
      </c>
      <c r="Y108">
        <v>546618707</v>
      </c>
    </row>
    <row r="109" spans="1:25" x14ac:dyDescent="0.25">
      <c r="A109">
        <v>1694</v>
      </c>
      <c r="B109" t="s">
        <v>112</v>
      </c>
      <c r="C109">
        <v>696381</v>
      </c>
      <c r="D109">
        <v>1930000</v>
      </c>
      <c r="E109">
        <v>1660000</v>
      </c>
      <c r="F109">
        <v>0.63919999999999999</v>
      </c>
      <c r="G109">
        <v>0.36080000000000001</v>
      </c>
      <c r="H109">
        <v>1000</v>
      </c>
      <c r="I109">
        <v>1984342</v>
      </c>
      <c r="J109">
        <v>16922040</v>
      </c>
      <c r="K109">
        <v>0.64910000000000001</v>
      </c>
      <c r="L109">
        <v>0.35089999999999999</v>
      </c>
      <c r="M109">
        <v>10194</v>
      </c>
      <c r="N109">
        <v>861627</v>
      </c>
      <c r="O109">
        <v>3935797.55</v>
      </c>
      <c r="P109">
        <v>0.1918</v>
      </c>
      <c r="Q109">
        <v>0.80820000000000003</v>
      </c>
      <c r="R109">
        <v>2370.96</v>
      </c>
      <c r="S109">
        <v>0.56840000000000002</v>
      </c>
      <c r="T109">
        <v>13564.96</v>
      </c>
      <c r="U109">
        <v>13564.96</v>
      </c>
      <c r="V109">
        <v>0</v>
      </c>
      <c r="W109" t="s">
        <v>434</v>
      </c>
      <c r="X109">
        <v>1660</v>
      </c>
      <c r="Y109">
        <v>1155992821</v>
      </c>
    </row>
    <row r="110" spans="1:25" x14ac:dyDescent="0.25">
      <c r="A110">
        <v>1729</v>
      </c>
      <c r="B110" t="s">
        <v>113</v>
      </c>
      <c r="C110">
        <v>597327</v>
      </c>
      <c r="D110">
        <v>1930000</v>
      </c>
      <c r="E110">
        <v>753000</v>
      </c>
      <c r="F110">
        <v>0.6905</v>
      </c>
      <c r="G110">
        <v>0.3095</v>
      </c>
      <c r="H110">
        <v>1000</v>
      </c>
      <c r="I110">
        <v>1984342</v>
      </c>
      <c r="J110">
        <v>7676082</v>
      </c>
      <c r="K110">
        <v>0.69899999999999995</v>
      </c>
      <c r="L110">
        <v>0.30099999999999999</v>
      </c>
      <c r="M110">
        <v>10194</v>
      </c>
      <c r="N110">
        <v>861627</v>
      </c>
      <c r="O110">
        <v>1569752.66</v>
      </c>
      <c r="P110">
        <v>0.30669999999999997</v>
      </c>
      <c r="Q110">
        <v>0.69330000000000003</v>
      </c>
      <c r="R110">
        <v>2084.66</v>
      </c>
      <c r="S110">
        <v>0.63680000000000003</v>
      </c>
      <c r="T110">
        <v>13278.66</v>
      </c>
      <c r="U110">
        <v>13278.66</v>
      </c>
      <c r="V110">
        <v>0</v>
      </c>
      <c r="W110" t="s">
        <v>434</v>
      </c>
      <c r="X110">
        <v>753</v>
      </c>
      <c r="Y110">
        <v>449787521</v>
      </c>
    </row>
    <row r="111" spans="1:25" x14ac:dyDescent="0.25">
      <c r="A111">
        <v>1736</v>
      </c>
      <c r="B111" t="s">
        <v>114</v>
      </c>
      <c r="C111">
        <v>699058</v>
      </c>
      <c r="D111">
        <v>1930000</v>
      </c>
      <c r="E111">
        <v>521000</v>
      </c>
      <c r="F111">
        <v>0.63780000000000003</v>
      </c>
      <c r="G111">
        <v>0.36220000000000002</v>
      </c>
      <c r="H111">
        <v>1000</v>
      </c>
      <c r="I111">
        <v>1984342</v>
      </c>
      <c r="J111">
        <v>5311074</v>
      </c>
      <c r="K111">
        <v>0.64770000000000005</v>
      </c>
      <c r="L111">
        <v>0.3523</v>
      </c>
      <c r="M111">
        <v>10194</v>
      </c>
      <c r="N111">
        <v>861627</v>
      </c>
      <c r="O111">
        <v>101946.04</v>
      </c>
      <c r="P111">
        <v>0.18870000000000001</v>
      </c>
      <c r="Q111">
        <v>0.81130000000000002</v>
      </c>
      <c r="R111">
        <v>195.67</v>
      </c>
      <c r="S111">
        <v>0.63900000000000001</v>
      </c>
      <c r="T111">
        <v>11389.67</v>
      </c>
      <c r="U111">
        <v>11389.67</v>
      </c>
      <c r="V111">
        <v>0</v>
      </c>
      <c r="W111" t="s">
        <v>434</v>
      </c>
      <c r="X111">
        <v>521</v>
      </c>
      <c r="Y111">
        <v>364209000</v>
      </c>
    </row>
    <row r="112" spans="1:25" x14ac:dyDescent="0.25">
      <c r="A112">
        <v>1813</v>
      </c>
      <c r="B112" t="s">
        <v>115</v>
      </c>
      <c r="C112">
        <v>468324</v>
      </c>
      <c r="D112">
        <v>1930000</v>
      </c>
      <c r="E112">
        <v>737000</v>
      </c>
      <c r="F112">
        <v>0.75729999999999997</v>
      </c>
      <c r="G112">
        <v>0.2427</v>
      </c>
      <c r="H112">
        <v>1000</v>
      </c>
      <c r="I112">
        <v>1984342</v>
      </c>
      <c r="J112">
        <v>7512978</v>
      </c>
      <c r="K112">
        <v>0.76400000000000001</v>
      </c>
      <c r="L112">
        <v>0.23599999999999999</v>
      </c>
      <c r="M112">
        <v>10194</v>
      </c>
      <c r="N112">
        <v>861627</v>
      </c>
      <c r="O112">
        <v>885683.47</v>
      </c>
      <c r="P112">
        <v>0.45650000000000002</v>
      </c>
      <c r="Q112">
        <v>0.54349999999999998</v>
      </c>
      <c r="R112">
        <v>1201.74</v>
      </c>
      <c r="S112">
        <v>0.73360000000000003</v>
      </c>
      <c r="T112">
        <v>12395.74</v>
      </c>
      <c r="U112">
        <v>12395.74</v>
      </c>
      <c r="V112">
        <v>0</v>
      </c>
      <c r="W112" t="s">
        <v>434</v>
      </c>
      <c r="X112">
        <v>737</v>
      </c>
      <c r="Y112">
        <v>345154595</v>
      </c>
    </row>
    <row r="113" spans="1:25" x14ac:dyDescent="0.25">
      <c r="A113">
        <v>5757</v>
      </c>
      <c r="B113" t="s">
        <v>359</v>
      </c>
      <c r="C113">
        <v>660091</v>
      </c>
      <c r="D113">
        <v>1930000</v>
      </c>
      <c r="E113">
        <v>532000</v>
      </c>
      <c r="F113">
        <v>0.65800000000000003</v>
      </c>
      <c r="G113">
        <v>0.34200000000000003</v>
      </c>
      <c r="H113">
        <v>1000</v>
      </c>
      <c r="I113">
        <v>1984342</v>
      </c>
      <c r="J113">
        <v>5423208</v>
      </c>
      <c r="K113">
        <v>0.66739999999999999</v>
      </c>
      <c r="L113">
        <v>0.33260000000000001</v>
      </c>
      <c r="M113">
        <v>10194</v>
      </c>
      <c r="N113">
        <v>861627</v>
      </c>
      <c r="O113">
        <v>300629.71000000002</v>
      </c>
      <c r="P113">
        <v>0.2339</v>
      </c>
      <c r="Q113">
        <v>0.7661</v>
      </c>
      <c r="R113">
        <v>565.09</v>
      </c>
      <c r="S113">
        <v>0.64570000000000005</v>
      </c>
      <c r="T113">
        <v>11759.09</v>
      </c>
      <c r="U113">
        <v>11759.09</v>
      </c>
      <c r="V113">
        <v>0</v>
      </c>
      <c r="W113" t="s">
        <v>434</v>
      </c>
      <c r="X113">
        <v>532</v>
      </c>
      <c r="Y113">
        <v>351168393</v>
      </c>
    </row>
    <row r="114" spans="1:25" x14ac:dyDescent="0.25">
      <c r="A114">
        <v>1855</v>
      </c>
      <c r="B114" t="s">
        <v>117</v>
      </c>
      <c r="C114">
        <v>1808725</v>
      </c>
      <c r="D114">
        <v>1930000</v>
      </c>
      <c r="E114">
        <v>456000</v>
      </c>
      <c r="F114">
        <v>6.2799999999999995E-2</v>
      </c>
      <c r="G114">
        <v>0.93720000000000003</v>
      </c>
      <c r="H114">
        <v>1000</v>
      </c>
      <c r="I114">
        <v>1984342</v>
      </c>
      <c r="J114">
        <v>4648464</v>
      </c>
      <c r="K114">
        <v>8.8499999999999995E-2</v>
      </c>
      <c r="L114">
        <v>0.91149999999999998</v>
      </c>
      <c r="M114">
        <v>10194</v>
      </c>
      <c r="N114">
        <v>861627</v>
      </c>
      <c r="O114">
        <v>1505424.52</v>
      </c>
      <c r="P114">
        <v>-1.0992</v>
      </c>
      <c r="Q114">
        <v>2.0992000000000002</v>
      </c>
      <c r="R114">
        <v>3301.37</v>
      </c>
      <c r="S114">
        <v>4.3E-3</v>
      </c>
      <c r="T114">
        <v>14495.37</v>
      </c>
      <c r="U114">
        <v>14495.37</v>
      </c>
      <c r="V114" s="44">
        <v>1.8189889999999999E-12</v>
      </c>
      <c r="W114" t="s">
        <v>434</v>
      </c>
      <c r="X114">
        <v>456</v>
      </c>
      <c r="Y114">
        <v>824778400</v>
      </c>
    </row>
    <row r="115" spans="1:25" x14ac:dyDescent="0.25">
      <c r="A115">
        <v>1862</v>
      </c>
      <c r="B115" t="s">
        <v>118</v>
      </c>
      <c r="C115">
        <v>669303</v>
      </c>
      <c r="D115">
        <v>1930000</v>
      </c>
      <c r="E115">
        <v>7351000</v>
      </c>
      <c r="F115">
        <v>0.6532</v>
      </c>
      <c r="G115">
        <v>0.3468</v>
      </c>
      <c r="H115">
        <v>1000</v>
      </c>
      <c r="I115">
        <v>1984342</v>
      </c>
      <c r="J115">
        <v>73419587.109999999</v>
      </c>
      <c r="K115">
        <v>0.66269999999999996</v>
      </c>
      <c r="L115">
        <v>0.33729999999999999</v>
      </c>
      <c r="M115">
        <v>9987.7000000000007</v>
      </c>
      <c r="N115">
        <v>861627</v>
      </c>
      <c r="O115">
        <v>0</v>
      </c>
      <c r="P115">
        <v>0.22320000000000001</v>
      </c>
      <c r="Q115">
        <v>0.77680000000000005</v>
      </c>
      <c r="R115">
        <v>0</v>
      </c>
      <c r="S115">
        <v>0.66180000000000005</v>
      </c>
      <c r="T115">
        <v>10987.7</v>
      </c>
      <c r="U115">
        <v>10987.7</v>
      </c>
      <c r="V115">
        <v>0</v>
      </c>
      <c r="W115" t="s">
        <v>434</v>
      </c>
      <c r="X115">
        <v>7351</v>
      </c>
      <c r="Y115">
        <v>4920048728</v>
      </c>
    </row>
    <row r="116" spans="1:25" x14ac:dyDescent="0.25">
      <c r="A116">
        <v>1870</v>
      </c>
      <c r="B116" t="s">
        <v>119</v>
      </c>
      <c r="C116">
        <v>12130693</v>
      </c>
      <c r="D116">
        <v>2895000</v>
      </c>
      <c r="E116">
        <v>155000</v>
      </c>
      <c r="F116">
        <v>-3.1901999999999999</v>
      </c>
      <c r="G116">
        <v>4.1901999999999999</v>
      </c>
      <c r="H116">
        <v>1000</v>
      </c>
      <c r="I116">
        <v>2976513</v>
      </c>
      <c r="J116">
        <v>1580070</v>
      </c>
      <c r="K116">
        <v>-3.0754999999999999</v>
      </c>
      <c r="L116">
        <v>4.0754999999999999</v>
      </c>
      <c r="M116">
        <v>10194</v>
      </c>
      <c r="N116">
        <v>1292440</v>
      </c>
      <c r="O116">
        <v>1714329.32</v>
      </c>
      <c r="P116">
        <v>-8.3858999999999995</v>
      </c>
      <c r="Q116">
        <v>9.3858999999999995</v>
      </c>
      <c r="R116">
        <v>11060.19</v>
      </c>
      <c r="S116">
        <v>0</v>
      </c>
      <c r="T116">
        <v>22254.19</v>
      </c>
      <c r="U116">
        <v>22254.19</v>
      </c>
      <c r="V116" s="44">
        <v>-3.6379800000000002E-12</v>
      </c>
      <c r="W116" t="s">
        <v>435</v>
      </c>
      <c r="X116">
        <v>155</v>
      </c>
      <c r="Y116">
        <v>1880257455</v>
      </c>
    </row>
    <row r="117" spans="1:25" x14ac:dyDescent="0.25">
      <c r="A117">
        <v>1883</v>
      </c>
      <c r="B117" t="s">
        <v>120</v>
      </c>
      <c r="C117">
        <v>770902</v>
      </c>
      <c r="D117">
        <v>1930000</v>
      </c>
      <c r="E117">
        <v>2656000</v>
      </c>
      <c r="F117">
        <v>0.60060000000000002</v>
      </c>
      <c r="G117">
        <v>0.39939999999999998</v>
      </c>
      <c r="H117">
        <v>1000</v>
      </c>
      <c r="I117">
        <v>1984342</v>
      </c>
      <c r="J117">
        <v>27075264</v>
      </c>
      <c r="K117">
        <v>0.61150000000000004</v>
      </c>
      <c r="L117">
        <v>0.38850000000000001</v>
      </c>
      <c r="M117">
        <v>10194</v>
      </c>
      <c r="N117">
        <v>861627</v>
      </c>
      <c r="O117">
        <v>11773681.35</v>
      </c>
      <c r="P117">
        <v>0.1053</v>
      </c>
      <c r="Q117">
        <v>0.89470000000000005</v>
      </c>
      <c r="R117">
        <v>4432.8599999999997</v>
      </c>
      <c r="S117">
        <v>0.4672</v>
      </c>
      <c r="T117">
        <v>15626.86</v>
      </c>
      <c r="U117">
        <v>15626.86</v>
      </c>
      <c r="V117">
        <v>0</v>
      </c>
      <c r="W117" t="s">
        <v>434</v>
      </c>
      <c r="X117">
        <v>2656</v>
      </c>
      <c r="Y117">
        <v>2047514422</v>
      </c>
    </row>
    <row r="118" spans="1:25" x14ac:dyDescent="0.25">
      <c r="A118">
        <v>1890</v>
      </c>
      <c r="B118" t="s">
        <v>121</v>
      </c>
      <c r="C118">
        <v>1971747</v>
      </c>
      <c r="D118">
        <v>2895000</v>
      </c>
      <c r="E118">
        <v>783000</v>
      </c>
      <c r="F118">
        <v>0.31890000000000002</v>
      </c>
      <c r="G118">
        <v>0.68110000000000004</v>
      </c>
      <c r="H118">
        <v>1000</v>
      </c>
      <c r="I118">
        <v>2976513</v>
      </c>
      <c r="J118">
        <v>7981902</v>
      </c>
      <c r="K118">
        <v>0.33760000000000001</v>
      </c>
      <c r="L118">
        <v>0.66239999999999999</v>
      </c>
      <c r="M118">
        <v>10194</v>
      </c>
      <c r="N118">
        <v>1292440</v>
      </c>
      <c r="O118">
        <v>8157068.6399999997</v>
      </c>
      <c r="P118">
        <v>-0.52559999999999996</v>
      </c>
      <c r="Q118">
        <v>1.5256000000000001</v>
      </c>
      <c r="R118">
        <v>10417.709999999999</v>
      </c>
      <c r="S118">
        <v>1.4800000000000001E-2</v>
      </c>
      <c r="T118">
        <v>21611.71</v>
      </c>
      <c r="U118">
        <v>21611.71</v>
      </c>
      <c r="V118">
        <v>0</v>
      </c>
      <c r="W118" t="s">
        <v>435</v>
      </c>
      <c r="X118">
        <v>783</v>
      </c>
      <c r="Y118">
        <v>1543877855</v>
      </c>
    </row>
    <row r="119" spans="1:25" x14ac:dyDescent="0.25">
      <c r="A119">
        <v>1900</v>
      </c>
      <c r="B119" t="s">
        <v>123</v>
      </c>
      <c r="C119">
        <v>904197</v>
      </c>
      <c r="D119">
        <v>1930000</v>
      </c>
      <c r="E119">
        <v>4516000</v>
      </c>
      <c r="F119">
        <v>0.53149999999999997</v>
      </c>
      <c r="G119">
        <v>0.46850000000000003</v>
      </c>
      <c r="H119">
        <v>1000</v>
      </c>
      <c r="I119">
        <v>1984342</v>
      </c>
      <c r="J119">
        <v>46036104</v>
      </c>
      <c r="K119">
        <v>0.54430000000000001</v>
      </c>
      <c r="L119">
        <v>0.45569999999999999</v>
      </c>
      <c r="M119">
        <v>10194</v>
      </c>
      <c r="N119">
        <v>861627</v>
      </c>
      <c r="O119">
        <v>9142352.3599999994</v>
      </c>
      <c r="P119">
        <v>-4.9399999999999999E-2</v>
      </c>
      <c r="Q119">
        <v>1.0494000000000001</v>
      </c>
      <c r="R119">
        <v>2024.44</v>
      </c>
      <c r="S119">
        <v>0.45240000000000002</v>
      </c>
      <c r="T119">
        <v>13218.44</v>
      </c>
      <c r="U119">
        <v>13218.44</v>
      </c>
      <c r="V119">
        <v>0</v>
      </c>
      <c r="W119" t="s">
        <v>434</v>
      </c>
      <c r="X119">
        <v>4516</v>
      </c>
      <c r="Y119">
        <v>4083351611</v>
      </c>
    </row>
    <row r="120" spans="1:25" x14ac:dyDescent="0.25">
      <c r="A120">
        <v>1939</v>
      </c>
      <c r="B120" t="s">
        <v>124</v>
      </c>
      <c r="C120">
        <v>866309</v>
      </c>
      <c r="D120">
        <v>1930000</v>
      </c>
      <c r="E120">
        <v>510000</v>
      </c>
      <c r="F120">
        <v>0.55110000000000003</v>
      </c>
      <c r="G120">
        <v>0.44890000000000002</v>
      </c>
      <c r="H120">
        <v>1000</v>
      </c>
      <c r="I120">
        <v>1984342</v>
      </c>
      <c r="J120">
        <v>5198940</v>
      </c>
      <c r="K120">
        <v>0.56340000000000001</v>
      </c>
      <c r="L120">
        <v>0.43659999999999999</v>
      </c>
      <c r="M120">
        <v>10194</v>
      </c>
      <c r="N120">
        <v>861627</v>
      </c>
      <c r="O120">
        <v>1188048.46</v>
      </c>
      <c r="P120">
        <v>-5.4000000000000003E-3</v>
      </c>
      <c r="Q120">
        <v>1.0054000000000001</v>
      </c>
      <c r="R120">
        <v>2329.5100000000002</v>
      </c>
      <c r="S120">
        <v>0.46450000000000002</v>
      </c>
      <c r="T120">
        <v>13523.51</v>
      </c>
      <c r="U120">
        <v>13523.51</v>
      </c>
      <c r="V120">
        <v>0</v>
      </c>
      <c r="W120" t="s">
        <v>434</v>
      </c>
      <c r="X120">
        <v>510</v>
      </c>
      <c r="Y120">
        <v>441817405</v>
      </c>
    </row>
    <row r="121" spans="1:25" x14ac:dyDescent="0.25">
      <c r="A121">
        <v>1953</v>
      </c>
      <c r="B121" t="s">
        <v>126</v>
      </c>
      <c r="C121">
        <v>768158</v>
      </c>
      <c r="D121">
        <v>1930000</v>
      </c>
      <c r="E121">
        <v>1644000</v>
      </c>
      <c r="F121">
        <v>0.60199999999999998</v>
      </c>
      <c r="G121">
        <v>0.39800000000000002</v>
      </c>
      <c r="H121">
        <v>1000</v>
      </c>
      <c r="I121">
        <v>1984342</v>
      </c>
      <c r="J121">
        <v>15304809.4</v>
      </c>
      <c r="K121">
        <v>0.6129</v>
      </c>
      <c r="L121">
        <v>0.3871</v>
      </c>
      <c r="M121">
        <v>9309.49</v>
      </c>
      <c r="N121">
        <v>861627</v>
      </c>
      <c r="O121">
        <v>0</v>
      </c>
      <c r="P121">
        <v>0.1085</v>
      </c>
      <c r="Q121">
        <v>0.89149999999999996</v>
      </c>
      <c r="R121">
        <v>0</v>
      </c>
      <c r="S121">
        <v>0.61180000000000001</v>
      </c>
      <c r="T121">
        <v>10309.49</v>
      </c>
      <c r="U121">
        <v>10309.49</v>
      </c>
      <c r="V121">
        <v>0</v>
      </c>
      <c r="W121" t="s">
        <v>434</v>
      </c>
      <c r="X121">
        <v>1644</v>
      </c>
      <c r="Y121">
        <v>1262852271</v>
      </c>
    </row>
    <row r="122" spans="1:25" x14ac:dyDescent="0.25">
      <c r="A122">
        <v>2009</v>
      </c>
      <c r="B122" t="s">
        <v>480</v>
      </c>
      <c r="C122">
        <v>707376</v>
      </c>
      <c r="D122">
        <v>1930000</v>
      </c>
      <c r="E122">
        <v>1439000</v>
      </c>
      <c r="F122">
        <v>0.63349999999999995</v>
      </c>
      <c r="G122">
        <v>0.36649999999999999</v>
      </c>
      <c r="H122">
        <v>1000</v>
      </c>
      <c r="I122">
        <v>1984342</v>
      </c>
      <c r="J122">
        <v>14669166</v>
      </c>
      <c r="K122">
        <v>0.64349999999999996</v>
      </c>
      <c r="L122">
        <v>0.35649999999999998</v>
      </c>
      <c r="M122">
        <v>10194</v>
      </c>
      <c r="N122">
        <v>861627</v>
      </c>
      <c r="O122">
        <v>3764494.43</v>
      </c>
      <c r="P122">
        <v>0.17899999999999999</v>
      </c>
      <c r="Q122">
        <v>0.82099999999999995</v>
      </c>
      <c r="R122">
        <v>2616.0500000000002</v>
      </c>
      <c r="S122">
        <v>0.55479999999999996</v>
      </c>
      <c r="T122">
        <v>13810.05</v>
      </c>
      <c r="U122">
        <v>13810.05</v>
      </c>
      <c r="V122">
        <v>0</v>
      </c>
      <c r="W122" t="s">
        <v>434</v>
      </c>
      <c r="X122">
        <v>1439</v>
      </c>
      <c r="Y122">
        <v>1017913769</v>
      </c>
    </row>
    <row r="123" spans="1:25" x14ac:dyDescent="0.25">
      <c r="A123">
        <v>2044</v>
      </c>
      <c r="B123" t="s">
        <v>128</v>
      </c>
      <c r="C123">
        <v>8759309</v>
      </c>
      <c r="D123">
        <v>2895000</v>
      </c>
      <c r="E123">
        <v>93000</v>
      </c>
      <c r="F123">
        <v>-2.0257000000000001</v>
      </c>
      <c r="G123">
        <v>3.0257000000000001</v>
      </c>
      <c r="H123">
        <v>1000</v>
      </c>
      <c r="I123">
        <v>2976513</v>
      </c>
      <c r="J123">
        <v>948042</v>
      </c>
      <c r="K123">
        <v>-1.9428000000000001</v>
      </c>
      <c r="L123">
        <v>2.9428000000000001</v>
      </c>
      <c r="M123">
        <v>10194</v>
      </c>
      <c r="N123">
        <v>1292440</v>
      </c>
      <c r="O123">
        <v>955725.46</v>
      </c>
      <c r="P123">
        <v>-5.7773000000000003</v>
      </c>
      <c r="Q123">
        <v>6.7773000000000003</v>
      </c>
      <c r="R123">
        <v>10276.620000000001</v>
      </c>
      <c r="S123">
        <v>0</v>
      </c>
      <c r="T123">
        <v>21470.62</v>
      </c>
      <c r="U123">
        <v>21470.62</v>
      </c>
      <c r="V123" s="44">
        <v>-3.6379800000000002E-12</v>
      </c>
      <c r="W123" t="s">
        <v>435</v>
      </c>
      <c r="X123">
        <v>93</v>
      </c>
      <c r="Y123">
        <v>814615725</v>
      </c>
    </row>
    <row r="124" spans="1:25" x14ac:dyDescent="0.25">
      <c r="A124">
        <v>2051</v>
      </c>
      <c r="B124" t="s">
        <v>129</v>
      </c>
      <c r="C124">
        <v>1003843</v>
      </c>
      <c r="D124">
        <v>2895000</v>
      </c>
      <c r="E124">
        <v>564000</v>
      </c>
      <c r="F124">
        <v>0.6532</v>
      </c>
      <c r="G124">
        <v>0.3468</v>
      </c>
      <c r="H124">
        <v>1000</v>
      </c>
      <c r="I124">
        <v>2976513</v>
      </c>
      <c r="J124">
        <v>5749416</v>
      </c>
      <c r="K124">
        <v>0.66269999999999996</v>
      </c>
      <c r="L124">
        <v>0.33729999999999999</v>
      </c>
      <c r="M124">
        <v>10194</v>
      </c>
      <c r="N124">
        <v>1292440</v>
      </c>
      <c r="O124">
        <v>1213013.76</v>
      </c>
      <c r="P124">
        <v>0.2233</v>
      </c>
      <c r="Q124">
        <v>0.77669999999999995</v>
      </c>
      <c r="R124">
        <v>2150.73</v>
      </c>
      <c r="S124">
        <v>0.59119999999999995</v>
      </c>
      <c r="T124">
        <v>13344.73</v>
      </c>
      <c r="U124">
        <v>13344.73</v>
      </c>
      <c r="V124">
        <v>0</v>
      </c>
      <c r="W124" t="s">
        <v>435</v>
      </c>
      <c r="X124">
        <v>564</v>
      </c>
      <c r="Y124">
        <v>566167411</v>
      </c>
    </row>
    <row r="125" spans="1:25" x14ac:dyDescent="0.25">
      <c r="A125">
        <v>2058</v>
      </c>
      <c r="B125" t="s">
        <v>130</v>
      </c>
      <c r="C125">
        <v>1144780</v>
      </c>
      <c r="D125">
        <v>1930000</v>
      </c>
      <c r="E125">
        <v>4041000</v>
      </c>
      <c r="F125">
        <v>0.40679999999999999</v>
      </c>
      <c r="G125">
        <v>0.59319999999999995</v>
      </c>
      <c r="H125">
        <v>1000</v>
      </c>
      <c r="I125">
        <v>1984342</v>
      </c>
      <c r="J125">
        <v>37109191.560000002</v>
      </c>
      <c r="K125">
        <v>0.42309999999999998</v>
      </c>
      <c r="L125">
        <v>0.57689999999999997</v>
      </c>
      <c r="M125">
        <v>9183.17</v>
      </c>
      <c r="N125">
        <v>861627</v>
      </c>
      <c r="O125">
        <v>0</v>
      </c>
      <c r="P125">
        <v>-0.3286</v>
      </c>
      <c r="Q125">
        <v>1.3286</v>
      </c>
      <c r="R125">
        <v>0</v>
      </c>
      <c r="S125">
        <v>0.42149999999999999</v>
      </c>
      <c r="T125">
        <v>10183.17</v>
      </c>
      <c r="U125">
        <v>10183.17</v>
      </c>
      <c r="V125">
        <v>0</v>
      </c>
      <c r="W125" t="s">
        <v>434</v>
      </c>
      <c r="X125">
        <v>4041</v>
      </c>
      <c r="Y125">
        <v>4626056195</v>
      </c>
    </row>
    <row r="126" spans="1:25" x14ac:dyDescent="0.25">
      <c r="A126">
        <v>2114</v>
      </c>
      <c r="B126" t="s">
        <v>131</v>
      </c>
      <c r="C126">
        <v>9258478</v>
      </c>
      <c r="D126">
        <v>1930000</v>
      </c>
      <c r="E126">
        <v>520000</v>
      </c>
      <c r="F126">
        <v>-3.7970999999999999</v>
      </c>
      <c r="G126">
        <v>4.7971000000000004</v>
      </c>
      <c r="H126">
        <v>1000</v>
      </c>
      <c r="I126">
        <v>1984342</v>
      </c>
      <c r="J126">
        <v>5300880</v>
      </c>
      <c r="K126">
        <v>-3.6657999999999999</v>
      </c>
      <c r="L126">
        <v>4.6657999999999999</v>
      </c>
      <c r="M126">
        <v>10194</v>
      </c>
      <c r="N126">
        <v>861627</v>
      </c>
      <c r="O126">
        <v>7030440.7199999997</v>
      </c>
      <c r="P126">
        <v>-9.7453000000000003</v>
      </c>
      <c r="Q126">
        <v>10.7453</v>
      </c>
      <c r="R126">
        <v>13520.08</v>
      </c>
      <c r="S126">
        <v>0</v>
      </c>
      <c r="T126">
        <v>24714.080000000002</v>
      </c>
      <c r="U126">
        <v>24714.080000000002</v>
      </c>
      <c r="V126">
        <v>0</v>
      </c>
      <c r="W126" t="s">
        <v>434</v>
      </c>
      <c r="X126">
        <v>520</v>
      </c>
      <c r="Y126">
        <v>4814408510</v>
      </c>
    </row>
    <row r="127" spans="1:25" x14ac:dyDescent="0.25">
      <c r="A127">
        <v>2128</v>
      </c>
      <c r="B127" t="s">
        <v>132</v>
      </c>
      <c r="C127">
        <v>678283</v>
      </c>
      <c r="D127">
        <v>1930000</v>
      </c>
      <c r="E127">
        <v>576000</v>
      </c>
      <c r="F127">
        <v>0.64859999999999995</v>
      </c>
      <c r="G127">
        <v>0.35139999999999999</v>
      </c>
      <c r="H127">
        <v>1000</v>
      </c>
      <c r="I127">
        <v>1984342</v>
      </c>
      <c r="J127">
        <v>5848850.2800000003</v>
      </c>
      <c r="K127">
        <v>0.65820000000000001</v>
      </c>
      <c r="L127">
        <v>0.34179999999999999</v>
      </c>
      <c r="M127">
        <v>10154.25</v>
      </c>
      <c r="N127">
        <v>861627</v>
      </c>
      <c r="O127">
        <v>0</v>
      </c>
      <c r="P127">
        <v>0.21279999999999999</v>
      </c>
      <c r="Q127">
        <v>0.78720000000000001</v>
      </c>
      <c r="R127">
        <v>0</v>
      </c>
      <c r="S127">
        <v>0.6573</v>
      </c>
      <c r="T127">
        <v>11154.25</v>
      </c>
      <c r="U127">
        <v>11154.25</v>
      </c>
      <c r="V127">
        <v>0</v>
      </c>
      <c r="W127" t="s">
        <v>434</v>
      </c>
      <c r="X127">
        <v>576</v>
      </c>
      <c r="Y127">
        <v>390691131</v>
      </c>
    </row>
    <row r="128" spans="1:25" x14ac:dyDescent="0.25">
      <c r="A128">
        <v>2135</v>
      </c>
      <c r="B128" t="s">
        <v>133</v>
      </c>
      <c r="C128">
        <v>836303</v>
      </c>
      <c r="D128">
        <v>1930000</v>
      </c>
      <c r="E128">
        <v>345000</v>
      </c>
      <c r="F128">
        <v>0.56669999999999998</v>
      </c>
      <c r="G128">
        <v>0.43330000000000002</v>
      </c>
      <c r="H128">
        <v>1000</v>
      </c>
      <c r="I128">
        <v>1984342</v>
      </c>
      <c r="J128">
        <v>3516930</v>
      </c>
      <c r="K128">
        <v>0.57850000000000001</v>
      </c>
      <c r="L128">
        <v>0.42149999999999999</v>
      </c>
      <c r="M128">
        <v>10194</v>
      </c>
      <c r="N128">
        <v>861627</v>
      </c>
      <c r="O128">
        <v>482811.92</v>
      </c>
      <c r="P128">
        <v>2.9399999999999999E-2</v>
      </c>
      <c r="Q128">
        <v>0.97060000000000002</v>
      </c>
      <c r="R128">
        <v>1399.45</v>
      </c>
      <c r="S128">
        <v>0.51659999999999995</v>
      </c>
      <c r="T128">
        <v>12593.45</v>
      </c>
      <c r="U128">
        <v>12593.45</v>
      </c>
      <c r="V128">
        <v>0</v>
      </c>
      <c r="W128" t="s">
        <v>434</v>
      </c>
      <c r="X128">
        <v>345</v>
      </c>
      <c r="Y128">
        <v>288524436</v>
      </c>
    </row>
    <row r="129" spans="1:25" x14ac:dyDescent="0.25">
      <c r="A129">
        <v>2142</v>
      </c>
      <c r="B129" t="s">
        <v>134</v>
      </c>
      <c r="C129">
        <v>806857</v>
      </c>
      <c r="D129">
        <v>1930000</v>
      </c>
      <c r="E129">
        <v>148000</v>
      </c>
      <c r="F129">
        <v>0.58189999999999997</v>
      </c>
      <c r="G129">
        <v>0.41810000000000003</v>
      </c>
      <c r="H129">
        <v>1000</v>
      </c>
      <c r="I129">
        <v>1984342</v>
      </c>
      <c r="J129">
        <v>1508712</v>
      </c>
      <c r="K129">
        <v>0.59340000000000004</v>
      </c>
      <c r="L129">
        <v>0.40660000000000002</v>
      </c>
      <c r="M129">
        <v>10194</v>
      </c>
      <c r="N129">
        <v>861627</v>
      </c>
      <c r="O129">
        <v>661617.64</v>
      </c>
      <c r="P129">
        <v>6.3600000000000004E-2</v>
      </c>
      <c r="Q129">
        <v>0.93640000000000001</v>
      </c>
      <c r="R129">
        <v>4470.3900000000003</v>
      </c>
      <c r="S129">
        <v>0.4415</v>
      </c>
      <c r="T129">
        <v>15664.39</v>
      </c>
      <c r="U129">
        <v>15664.39</v>
      </c>
      <c r="V129">
        <v>0</v>
      </c>
      <c r="W129" t="s">
        <v>434</v>
      </c>
      <c r="X129">
        <v>148</v>
      </c>
      <c r="Y129">
        <v>119414867</v>
      </c>
    </row>
    <row r="130" spans="1:25" x14ac:dyDescent="0.25">
      <c r="A130">
        <v>2184</v>
      </c>
      <c r="B130" t="s">
        <v>136</v>
      </c>
      <c r="C130">
        <v>2295726</v>
      </c>
      <c r="D130">
        <v>2895000</v>
      </c>
      <c r="E130">
        <v>970000</v>
      </c>
      <c r="F130">
        <v>0.20699999999999999</v>
      </c>
      <c r="G130">
        <v>0.79300000000000004</v>
      </c>
      <c r="H130">
        <v>1000</v>
      </c>
      <c r="I130">
        <v>2976513</v>
      </c>
      <c r="J130">
        <v>9888180</v>
      </c>
      <c r="K130">
        <v>0.22869999999999999</v>
      </c>
      <c r="L130">
        <v>0.77129999999999999</v>
      </c>
      <c r="M130">
        <v>10194</v>
      </c>
      <c r="N130">
        <v>1292440</v>
      </c>
      <c r="O130">
        <v>6233945.96</v>
      </c>
      <c r="P130">
        <v>-0.77629999999999999</v>
      </c>
      <c r="Q130">
        <v>1.7763</v>
      </c>
      <c r="R130">
        <v>6426.75</v>
      </c>
      <c r="S130">
        <v>1.17E-2</v>
      </c>
      <c r="T130">
        <v>17620.75</v>
      </c>
      <c r="U130">
        <v>17620.75</v>
      </c>
      <c r="V130">
        <v>0</v>
      </c>
      <c r="W130" t="s">
        <v>435</v>
      </c>
      <c r="X130">
        <v>970</v>
      </c>
      <c r="Y130">
        <v>2226853820</v>
      </c>
    </row>
    <row r="131" spans="1:25" x14ac:dyDescent="0.25">
      <c r="A131">
        <v>2198</v>
      </c>
      <c r="B131" t="s">
        <v>137</v>
      </c>
      <c r="C131">
        <v>522197</v>
      </c>
      <c r="D131">
        <v>1930000</v>
      </c>
      <c r="E131">
        <v>718000</v>
      </c>
      <c r="F131">
        <v>0.72940000000000005</v>
      </c>
      <c r="G131">
        <v>0.27060000000000001</v>
      </c>
      <c r="H131">
        <v>1000</v>
      </c>
      <c r="I131">
        <v>1984342</v>
      </c>
      <c r="J131">
        <v>6781806.5300000003</v>
      </c>
      <c r="K131">
        <v>0.73680000000000001</v>
      </c>
      <c r="L131">
        <v>0.26319999999999999</v>
      </c>
      <c r="M131">
        <v>9445.41</v>
      </c>
      <c r="N131">
        <v>861627</v>
      </c>
      <c r="O131">
        <v>0</v>
      </c>
      <c r="P131">
        <v>0.39389999999999997</v>
      </c>
      <c r="Q131">
        <v>0.60609999999999997</v>
      </c>
      <c r="R131">
        <v>0</v>
      </c>
      <c r="S131">
        <v>0.73609999999999998</v>
      </c>
      <c r="T131">
        <v>10445.41</v>
      </c>
      <c r="U131">
        <v>10445.41</v>
      </c>
      <c r="V131">
        <v>0</v>
      </c>
      <c r="W131" t="s">
        <v>434</v>
      </c>
      <c r="X131">
        <v>718</v>
      </c>
      <c r="Y131">
        <v>374937519</v>
      </c>
    </row>
    <row r="132" spans="1:25" x14ac:dyDescent="0.25">
      <c r="A132">
        <v>2212</v>
      </c>
      <c r="B132" t="s">
        <v>138</v>
      </c>
      <c r="C132">
        <v>1659378</v>
      </c>
      <c r="D132">
        <v>1930000</v>
      </c>
      <c r="E132">
        <v>88000</v>
      </c>
      <c r="F132">
        <v>0.14019999999999999</v>
      </c>
      <c r="G132">
        <v>0.85980000000000001</v>
      </c>
      <c r="H132">
        <v>1000</v>
      </c>
      <c r="I132">
        <v>1984342</v>
      </c>
      <c r="J132">
        <v>897072</v>
      </c>
      <c r="K132">
        <v>0.1638</v>
      </c>
      <c r="L132">
        <v>0.83620000000000005</v>
      </c>
      <c r="M132">
        <v>10194</v>
      </c>
      <c r="N132">
        <v>861627</v>
      </c>
      <c r="O132">
        <v>862458.22</v>
      </c>
      <c r="P132">
        <v>-0.92589999999999995</v>
      </c>
      <c r="Q132">
        <v>1.9258999999999999</v>
      </c>
      <c r="R132">
        <v>9800.66</v>
      </c>
      <c r="S132">
        <v>6.7000000000000002E-3</v>
      </c>
      <c r="T132">
        <v>20994.66</v>
      </c>
      <c r="U132">
        <v>20994.66</v>
      </c>
      <c r="V132">
        <v>0</v>
      </c>
      <c r="W132" t="s">
        <v>434</v>
      </c>
      <c r="X132">
        <v>88</v>
      </c>
      <c r="Y132">
        <v>146025300</v>
      </c>
    </row>
    <row r="133" spans="1:25" x14ac:dyDescent="0.25">
      <c r="A133">
        <v>2217</v>
      </c>
      <c r="B133" t="s">
        <v>139</v>
      </c>
      <c r="C133">
        <v>1085846</v>
      </c>
      <c r="D133">
        <v>1930000</v>
      </c>
      <c r="E133">
        <v>2096000</v>
      </c>
      <c r="F133">
        <v>0.43740000000000001</v>
      </c>
      <c r="G133">
        <v>0.56259999999999999</v>
      </c>
      <c r="H133">
        <v>1000</v>
      </c>
      <c r="I133">
        <v>1984342</v>
      </c>
      <c r="J133">
        <v>21144304.539999999</v>
      </c>
      <c r="K133">
        <v>0.45279999999999998</v>
      </c>
      <c r="L133">
        <v>0.54720000000000002</v>
      </c>
      <c r="M133">
        <v>10087.93</v>
      </c>
      <c r="N133">
        <v>861627</v>
      </c>
      <c r="O133">
        <v>0</v>
      </c>
      <c r="P133">
        <v>-0.26019999999999999</v>
      </c>
      <c r="Q133">
        <v>1.2602</v>
      </c>
      <c r="R133">
        <v>0</v>
      </c>
      <c r="S133">
        <v>0.45140000000000002</v>
      </c>
      <c r="T133">
        <v>11087.93</v>
      </c>
      <c r="U133">
        <v>11087.93</v>
      </c>
      <c r="V133">
        <v>0</v>
      </c>
      <c r="W133" t="s">
        <v>434</v>
      </c>
      <c r="X133">
        <v>2096</v>
      </c>
      <c r="Y133">
        <v>2275933785</v>
      </c>
    </row>
    <row r="134" spans="1:25" x14ac:dyDescent="0.25">
      <c r="A134">
        <v>2226</v>
      </c>
      <c r="B134" t="s">
        <v>140</v>
      </c>
      <c r="C134">
        <v>545501</v>
      </c>
      <c r="D134">
        <v>1930000</v>
      </c>
      <c r="E134">
        <v>256000</v>
      </c>
      <c r="F134">
        <v>0.71740000000000004</v>
      </c>
      <c r="G134">
        <v>0.28260000000000002</v>
      </c>
      <c r="H134">
        <v>1000</v>
      </c>
      <c r="I134">
        <v>1984342</v>
      </c>
      <c r="J134">
        <v>2609664</v>
      </c>
      <c r="K134">
        <v>0.72509999999999997</v>
      </c>
      <c r="L134">
        <v>0.27489999999999998</v>
      </c>
      <c r="M134">
        <v>10194</v>
      </c>
      <c r="N134">
        <v>861627</v>
      </c>
      <c r="O134">
        <v>482273.92</v>
      </c>
      <c r="P134">
        <v>0.3669</v>
      </c>
      <c r="Q134">
        <v>0.6331</v>
      </c>
      <c r="R134">
        <v>1883.88</v>
      </c>
      <c r="S134">
        <v>0.67290000000000005</v>
      </c>
      <c r="T134">
        <v>13077.88</v>
      </c>
      <c r="U134">
        <v>13077.88</v>
      </c>
      <c r="V134" s="44">
        <v>-1.8189900000000001E-12</v>
      </c>
      <c r="W134" t="s">
        <v>434</v>
      </c>
      <c r="X134">
        <v>256</v>
      </c>
      <c r="Y134">
        <v>139648360</v>
      </c>
    </row>
    <row r="135" spans="1:25" x14ac:dyDescent="0.25">
      <c r="A135">
        <v>2233</v>
      </c>
      <c r="B135" t="s">
        <v>141</v>
      </c>
      <c r="C135">
        <v>651528</v>
      </c>
      <c r="D135">
        <v>1930000</v>
      </c>
      <c r="E135">
        <v>884000</v>
      </c>
      <c r="F135">
        <v>0.66239999999999999</v>
      </c>
      <c r="G135">
        <v>0.33760000000000001</v>
      </c>
      <c r="H135">
        <v>1000</v>
      </c>
      <c r="I135">
        <v>1984342</v>
      </c>
      <c r="J135">
        <v>8887460.0999999996</v>
      </c>
      <c r="K135">
        <v>0.67169999999999996</v>
      </c>
      <c r="L135">
        <v>0.32829999999999998</v>
      </c>
      <c r="M135">
        <v>10053.69</v>
      </c>
      <c r="N135">
        <v>861627</v>
      </c>
      <c r="O135">
        <v>0</v>
      </c>
      <c r="P135">
        <v>0.24379999999999999</v>
      </c>
      <c r="Q135">
        <v>0.75619999999999998</v>
      </c>
      <c r="R135">
        <v>0</v>
      </c>
      <c r="S135">
        <v>0.67079999999999995</v>
      </c>
      <c r="T135">
        <v>11053.69</v>
      </c>
      <c r="U135">
        <v>11053.69</v>
      </c>
      <c r="V135">
        <v>0</v>
      </c>
      <c r="W135" t="s">
        <v>434</v>
      </c>
      <c r="X135">
        <v>884</v>
      </c>
      <c r="Y135">
        <v>575951177</v>
      </c>
    </row>
    <row r="136" spans="1:25" x14ac:dyDescent="0.25">
      <c r="A136">
        <v>2289</v>
      </c>
      <c r="B136" t="s">
        <v>143</v>
      </c>
      <c r="C136">
        <v>574373</v>
      </c>
      <c r="D136">
        <v>1930000</v>
      </c>
      <c r="E136">
        <v>21295000</v>
      </c>
      <c r="F136">
        <v>0.70240000000000002</v>
      </c>
      <c r="G136">
        <v>0.29759999999999998</v>
      </c>
      <c r="H136">
        <v>1000</v>
      </c>
      <c r="I136">
        <v>1984342</v>
      </c>
      <c r="J136">
        <v>217081230</v>
      </c>
      <c r="K136">
        <v>0.71050000000000002</v>
      </c>
      <c r="L136">
        <v>0.28949999999999998</v>
      </c>
      <c r="M136">
        <v>10194</v>
      </c>
      <c r="N136">
        <v>861627</v>
      </c>
      <c r="O136">
        <v>39905471.810000002</v>
      </c>
      <c r="P136">
        <v>0.33339999999999997</v>
      </c>
      <c r="Q136">
        <v>0.66659999999999997</v>
      </c>
      <c r="R136">
        <v>1873.94</v>
      </c>
      <c r="S136">
        <v>0.65580000000000005</v>
      </c>
      <c r="T136">
        <v>13067.94</v>
      </c>
      <c r="U136">
        <v>13067.94</v>
      </c>
      <c r="V136">
        <v>0</v>
      </c>
      <c r="W136" t="s">
        <v>434</v>
      </c>
      <c r="X136">
        <v>21295</v>
      </c>
      <c r="Y136">
        <v>12231275070</v>
      </c>
    </row>
    <row r="137" spans="1:25" x14ac:dyDescent="0.25">
      <c r="A137">
        <v>2310</v>
      </c>
      <c r="B137" t="s">
        <v>146</v>
      </c>
      <c r="C137">
        <v>4273102</v>
      </c>
      <c r="D137">
        <v>1930000</v>
      </c>
      <c r="E137">
        <v>255000</v>
      </c>
      <c r="F137">
        <v>-1.214</v>
      </c>
      <c r="G137">
        <v>2.214</v>
      </c>
      <c r="H137">
        <v>1000</v>
      </c>
      <c r="I137">
        <v>1984342</v>
      </c>
      <c r="J137">
        <v>2599470</v>
      </c>
      <c r="K137">
        <v>-1.1534</v>
      </c>
      <c r="L137">
        <v>2.1534</v>
      </c>
      <c r="M137">
        <v>10194</v>
      </c>
      <c r="N137">
        <v>861627</v>
      </c>
      <c r="O137">
        <v>1553406.78</v>
      </c>
      <c r="P137">
        <v>-3.9592999999999998</v>
      </c>
      <c r="Q137">
        <v>4.9592999999999998</v>
      </c>
      <c r="R137">
        <v>6091.79</v>
      </c>
      <c r="S137">
        <v>0</v>
      </c>
      <c r="T137">
        <v>17285.79</v>
      </c>
      <c r="U137">
        <v>17285.79</v>
      </c>
      <c r="V137">
        <v>0</v>
      </c>
      <c r="W137" t="s">
        <v>434</v>
      </c>
      <c r="X137">
        <v>255</v>
      </c>
      <c r="Y137">
        <v>1089641116</v>
      </c>
    </row>
    <row r="138" spans="1:25" x14ac:dyDescent="0.25">
      <c r="A138">
        <v>2296</v>
      </c>
      <c r="B138" t="s">
        <v>144</v>
      </c>
      <c r="C138">
        <v>670704</v>
      </c>
      <c r="D138">
        <v>1930000</v>
      </c>
      <c r="E138">
        <v>2541000</v>
      </c>
      <c r="F138">
        <v>0.65249999999999997</v>
      </c>
      <c r="G138">
        <v>0.34749999999999998</v>
      </c>
      <c r="H138">
        <v>1000</v>
      </c>
      <c r="I138">
        <v>1984342</v>
      </c>
      <c r="J138">
        <v>25902954</v>
      </c>
      <c r="K138">
        <v>0.66200000000000003</v>
      </c>
      <c r="L138">
        <v>0.33800000000000002</v>
      </c>
      <c r="M138">
        <v>10194</v>
      </c>
      <c r="N138">
        <v>861627</v>
      </c>
      <c r="O138">
        <v>3702779.44</v>
      </c>
      <c r="P138">
        <v>0.22159999999999999</v>
      </c>
      <c r="Q138">
        <v>0.77839999999999998</v>
      </c>
      <c r="R138">
        <v>1457.21</v>
      </c>
      <c r="S138">
        <v>0.61050000000000004</v>
      </c>
      <c r="T138">
        <v>12651.21</v>
      </c>
      <c r="U138">
        <v>12651.21</v>
      </c>
      <c r="V138">
        <v>0</v>
      </c>
      <c r="W138" t="s">
        <v>434</v>
      </c>
      <c r="X138">
        <v>2541</v>
      </c>
      <c r="Y138">
        <v>1704258200</v>
      </c>
    </row>
    <row r="139" spans="1:25" x14ac:dyDescent="0.25">
      <c r="A139">
        <v>2303</v>
      </c>
      <c r="B139" t="s">
        <v>145</v>
      </c>
      <c r="C139">
        <v>731199</v>
      </c>
      <c r="D139">
        <v>1930000</v>
      </c>
      <c r="E139">
        <v>3641000</v>
      </c>
      <c r="F139">
        <v>0.62109999999999999</v>
      </c>
      <c r="G139">
        <v>0.37890000000000001</v>
      </c>
      <c r="H139">
        <v>1000</v>
      </c>
      <c r="I139">
        <v>1984342</v>
      </c>
      <c r="J139">
        <v>37116354</v>
      </c>
      <c r="K139">
        <v>0.63149999999999995</v>
      </c>
      <c r="L139">
        <v>0.36849999999999999</v>
      </c>
      <c r="M139">
        <v>10194</v>
      </c>
      <c r="N139">
        <v>861627</v>
      </c>
      <c r="O139">
        <v>2783560.29</v>
      </c>
      <c r="P139">
        <v>0.15140000000000001</v>
      </c>
      <c r="Q139">
        <v>0.84860000000000002</v>
      </c>
      <c r="R139">
        <v>764.5</v>
      </c>
      <c r="S139">
        <v>0.6</v>
      </c>
      <c r="T139">
        <v>11958.5</v>
      </c>
      <c r="U139">
        <v>11958.5</v>
      </c>
      <c r="V139">
        <v>0</v>
      </c>
      <c r="W139" t="s">
        <v>434</v>
      </c>
      <c r="X139">
        <v>3641</v>
      </c>
      <c r="Y139">
        <v>2662296141</v>
      </c>
    </row>
    <row r="140" spans="1:25" x14ac:dyDescent="0.25">
      <c r="A140">
        <v>2394</v>
      </c>
      <c r="B140" t="s">
        <v>147</v>
      </c>
      <c r="C140">
        <v>726272</v>
      </c>
      <c r="D140">
        <v>1930000</v>
      </c>
      <c r="E140">
        <v>404000</v>
      </c>
      <c r="F140">
        <v>0.62370000000000003</v>
      </c>
      <c r="G140">
        <v>0.37630000000000002</v>
      </c>
      <c r="H140">
        <v>1000</v>
      </c>
      <c r="I140">
        <v>1984342</v>
      </c>
      <c r="J140">
        <v>4118376</v>
      </c>
      <c r="K140">
        <v>0.63400000000000001</v>
      </c>
      <c r="L140">
        <v>0.36599999999999999</v>
      </c>
      <c r="M140">
        <v>10194</v>
      </c>
      <c r="N140">
        <v>861627</v>
      </c>
      <c r="O140">
        <v>706878.08</v>
      </c>
      <c r="P140">
        <v>0.15709999999999999</v>
      </c>
      <c r="Q140">
        <v>0.84289999999999998</v>
      </c>
      <c r="R140">
        <v>1749.7</v>
      </c>
      <c r="S140">
        <v>0.56869999999999998</v>
      </c>
      <c r="T140">
        <v>12943.7</v>
      </c>
      <c r="U140">
        <v>12943.7</v>
      </c>
      <c r="V140">
        <v>0</v>
      </c>
      <c r="W140" t="s">
        <v>434</v>
      </c>
      <c r="X140">
        <v>404</v>
      </c>
      <c r="Y140">
        <v>293414025</v>
      </c>
    </row>
    <row r="141" spans="1:25" x14ac:dyDescent="0.25">
      <c r="A141">
        <v>2415</v>
      </c>
      <c r="B141" t="s">
        <v>465</v>
      </c>
      <c r="C141">
        <v>595711</v>
      </c>
      <c r="D141">
        <v>1930000</v>
      </c>
      <c r="E141">
        <v>285000</v>
      </c>
      <c r="F141">
        <v>0.69130000000000003</v>
      </c>
      <c r="G141">
        <v>0.30869999999999997</v>
      </c>
      <c r="H141">
        <v>1000</v>
      </c>
      <c r="I141">
        <v>1984342</v>
      </c>
      <c r="J141">
        <v>2905290</v>
      </c>
      <c r="K141">
        <v>0.69979999999999998</v>
      </c>
      <c r="L141">
        <v>0.30020000000000002</v>
      </c>
      <c r="M141">
        <v>10194</v>
      </c>
      <c r="N141">
        <v>861627</v>
      </c>
      <c r="O141">
        <v>807245.78</v>
      </c>
      <c r="P141">
        <v>0.30859999999999999</v>
      </c>
      <c r="Q141">
        <v>0.69140000000000001</v>
      </c>
      <c r="R141">
        <v>2832.44</v>
      </c>
      <c r="S141">
        <v>0.62019999999999997</v>
      </c>
      <c r="T141">
        <v>14026.44</v>
      </c>
      <c r="U141">
        <v>14026.44</v>
      </c>
      <c r="V141">
        <v>0</v>
      </c>
      <c r="W141" t="s">
        <v>434</v>
      </c>
      <c r="X141">
        <v>285</v>
      </c>
      <c r="Y141">
        <v>169777565</v>
      </c>
    </row>
    <row r="142" spans="1:25" x14ac:dyDescent="0.25">
      <c r="A142">
        <v>2420</v>
      </c>
      <c r="B142" t="s">
        <v>148</v>
      </c>
      <c r="C142">
        <v>931320</v>
      </c>
      <c r="D142">
        <v>1930000</v>
      </c>
      <c r="E142">
        <v>5247000</v>
      </c>
      <c r="F142">
        <v>0.51749999999999996</v>
      </c>
      <c r="G142">
        <v>0.48249999999999998</v>
      </c>
      <c r="H142">
        <v>1000</v>
      </c>
      <c r="I142">
        <v>1984342</v>
      </c>
      <c r="J142">
        <v>53487918</v>
      </c>
      <c r="K142">
        <v>0.53069999999999995</v>
      </c>
      <c r="L142">
        <v>0.46929999999999999</v>
      </c>
      <c r="M142">
        <v>10194</v>
      </c>
      <c r="N142">
        <v>861627</v>
      </c>
      <c r="O142">
        <v>7692736.6299999999</v>
      </c>
      <c r="P142">
        <v>-8.09E-2</v>
      </c>
      <c r="Q142">
        <v>1.0809</v>
      </c>
      <c r="R142">
        <v>1466.12</v>
      </c>
      <c r="S142">
        <v>0.45879999999999999</v>
      </c>
      <c r="T142">
        <v>12660.12</v>
      </c>
      <c r="U142">
        <v>12660.12</v>
      </c>
      <c r="V142" s="44">
        <v>1.8189889999999999E-12</v>
      </c>
      <c r="W142" t="s">
        <v>434</v>
      </c>
      <c r="X142">
        <v>5247</v>
      </c>
      <c r="Y142">
        <v>4886636914</v>
      </c>
    </row>
    <row r="143" spans="1:25" x14ac:dyDescent="0.25">
      <c r="A143">
        <v>2443</v>
      </c>
      <c r="B143" t="s">
        <v>151</v>
      </c>
      <c r="C143">
        <v>1261698</v>
      </c>
      <c r="D143">
        <v>2895000</v>
      </c>
      <c r="E143">
        <v>1854000</v>
      </c>
      <c r="F143">
        <v>0.56420000000000003</v>
      </c>
      <c r="G143">
        <v>0.43580000000000002</v>
      </c>
      <c r="H143">
        <v>1000</v>
      </c>
      <c r="I143">
        <v>2976513</v>
      </c>
      <c r="J143">
        <v>18899676</v>
      </c>
      <c r="K143">
        <v>0.57609999999999995</v>
      </c>
      <c r="L143">
        <v>0.4239</v>
      </c>
      <c r="M143">
        <v>10194</v>
      </c>
      <c r="N143">
        <v>1292440</v>
      </c>
      <c r="O143">
        <v>773087.4</v>
      </c>
      <c r="P143">
        <v>2.3800000000000002E-2</v>
      </c>
      <c r="Q143">
        <v>0.97619999999999996</v>
      </c>
      <c r="R143">
        <v>416.98</v>
      </c>
      <c r="S143">
        <v>0.55530000000000002</v>
      </c>
      <c r="T143">
        <v>11610.98</v>
      </c>
      <c r="U143">
        <v>11610.98</v>
      </c>
      <c r="V143">
        <v>0</v>
      </c>
      <c r="W143" t="s">
        <v>435</v>
      </c>
      <c r="X143">
        <v>1854</v>
      </c>
      <c r="Y143">
        <v>2339187639</v>
      </c>
    </row>
    <row r="144" spans="1:25" x14ac:dyDescent="0.25">
      <c r="A144">
        <v>2436</v>
      </c>
      <c r="B144" t="s">
        <v>150</v>
      </c>
      <c r="C144">
        <v>3282500</v>
      </c>
      <c r="D144">
        <v>5790000</v>
      </c>
      <c r="E144">
        <v>1465000</v>
      </c>
      <c r="F144">
        <v>0.43309999999999998</v>
      </c>
      <c r="G144">
        <v>0.56689999999999996</v>
      </c>
      <c r="H144">
        <v>1000</v>
      </c>
      <c r="I144">
        <v>5953026</v>
      </c>
      <c r="J144">
        <v>14934210</v>
      </c>
      <c r="K144">
        <v>0.4486</v>
      </c>
      <c r="L144">
        <v>0.5514</v>
      </c>
      <c r="M144">
        <v>10194</v>
      </c>
      <c r="N144">
        <v>2584881</v>
      </c>
      <c r="O144">
        <v>1868326.8</v>
      </c>
      <c r="P144">
        <v>-0.26989999999999997</v>
      </c>
      <c r="Q144">
        <v>1.2699</v>
      </c>
      <c r="R144">
        <v>1275.31</v>
      </c>
      <c r="S144">
        <v>0.37390000000000001</v>
      </c>
      <c r="T144">
        <v>12469.31</v>
      </c>
      <c r="U144">
        <v>12469.31</v>
      </c>
      <c r="V144">
        <v>0</v>
      </c>
      <c r="W144" t="s">
        <v>436</v>
      </c>
      <c r="X144">
        <v>1465</v>
      </c>
      <c r="Y144">
        <v>4808861829</v>
      </c>
    </row>
    <row r="145" spans="1:25" x14ac:dyDescent="0.25">
      <c r="A145">
        <v>2460</v>
      </c>
      <c r="B145" t="s">
        <v>153</v>
      </c>
      <c r="C145">
        <v>1776324</v>
      </c>
      <c r="D145">
        <v>2895000</v>
      </c>
      <c r="E145">
        <v>1223000</v>
      </c>
      <c r="F145">
        <v>0.38640000000000002</v>
      </c>
      <c r="G145">
        <v>0.61360000000000003</v>
      </c>
      <c r="H145">
        <v>1000</v>
      </c>
      <c r="I145">
        <v>2976513</v>
      </c>
      <c r="J145">
        <v>10540499.289999999</v>
      </c>
      <c r="K145">
        <v>0.4032</v>
      </c>
      <c r="L145">
        <v>0.5968</v>
      </c>
      <c r="M145">
        <v>8618.56</v>
      </c>
      <c r="N145">
        <v>1292440</v>
      </c>
      <c r="O145">
        <v>0</v>
      </c>
      <c r="P145">
        <v>-0.37440000000000001</v>
      </c>
      <c r="Q145">
        <v>1.3744000000000001</v>
      </c>
      <c r="R145">
        <v>0</v>
      </c>
      <c r="S145">
        <v>0.40150000000000002</v>
      </c>
      <c r="T145">
        <v>9618.56</v>
      </c>
      <c r="U145">
        <v>9618.56</v>
      </c>
      <c r="V145">
        <v>0</v>
      </c>
      <c r="W145" t="s">
        <v>435</v>
      </c>
      <c r="X145">
        <v>1223</v>
      </c>
      <c r="Y145">
        <v>2172444383</v>
      </c>
    </row>
    <row r="146" spans="1:25" x14ac:dyDescent="0.25">
      <c r="A146">
        <v>2478</v>
      </c>
      <c r="B146" t="s">
        <v>154</v>
      </c>
      <c r="C146">
        <v>2181904</v>
      </c>
      <c r="D146">
        <v>1930000</v>
      </c>
      <c r="E146">
        <v>1705000</v>
      </c>
      <c r="F146">
        <v>-0.1305</v>
      </c>
      <c r="G146">
        <v>1.1305000000000001</v>
      </c>
      <c r="H146">
        <v>1000</v>
      </c>
      <c r="I146">
        <v>1984342</v>
      </c>
      <c r="J146">
        <v>17380770</v>
      </c>
      <c r="K146">
        <v>-9.9599999999999994E-2</v>
      </c>
      <c r="L146">
        <v>1.0995999999999999</v>
      </c>
      <c r="M146">
        <v>10194</v>
      </c>
      <c r="N146">
        <v>861627</v>
      </c>
      <c r="O146">
        <v>1607193.78</v>
      </c>
      <c r="P146">
        <v>-1.5323</v>
      </c>
      <c r="Q146">
        <v>2.5323000000000002</v>
      </c>
      <c r="R146">
        <v>942.64</v>
      </c>
      <c r="S146">
        <v>0</v>
      </c>
      <c r="T146">
        <v>12136.64</v>
      </c>
      <c r="U146">
        <v>12136.64</v>
      </c>
      <c r="V146">
        <v>0</v>
      </c>
      <c r="W146" t="s">
        <v>434</v>
      </c>
      <c r="X146">
        <v>1705</v>
      </c>
      <c r="Y146">
        <v>3720146196</v>
      </c>
    </row>
    <row r="147" spans="1:25" x14ac:dyDescent="0.25">
      <c r="A147">
        <v>2525</v>
      </c>
      <c r="B147" t="s">
        <v>478</v>
      </c>
      <c r="C147">
        <v>1647003</v>
      </c>
      <c r="D147">
        <v>2895000</v>
      </c>
      <c r="E147">
        <v>349000</v>
      </c>
      <c r="F147">
        <v>0.43109999999999998</v>
      </c>
      <c r="G147">
        <v>0.56889999999999996</v>
      </c>
      <c r="H147">
        <v>1000</v>
      </c>
      <c r="I147">
        <v>2976513</v>
      </c>
      <c r="J147">
        <v>3557706</v>
      </c>
      <c r="K147">
        <v>0.44669999999999999</v>
      </c>
      <c r="L147">
        <v>0.55330000000000001</v>
      </c>
      <c r="M147">
        <v>10194</v>
      </c>
      <c r="N147">
        <v>1292440</v>
      </c>
      <c r="O147">
        <v>7232.39</v>
      </c>
      <c r="P147">
        <v>-0.27429999999999999</v>
      </c>
      <c r="Q147">
        <v>1.2743</v>
      </c>
      <c r="R147">
        <v>20.72</v>
      </c>
      <c r="S147">
        <v>0.44390000000000002</v>
      </c>
      <c r="T147">
        <v>11214.72</v>
      </c>
      <c r="U147">
        <v>11214.72</v>
      </c>
      <c r="V147">
        <v>0</v>
      </c>
      <c r="W147" t="s">
        <v>435</v>
      </c>
      <c r="X147">
        <v>349</v>
      </c>
      <c r="Y147">
        <v>574804084</v>
      </c>
    </row>
    <row r="148" spans="1:25" x14ac:dyDescent="0.25">
      <c r="A148">
        <v>2527</v>
      </c>
      <c r="B148" t="s">
        <v>156</v>
      </c>
      <c r="C148">
        <v>484737</v>
      </c>
      <c r="D148">
        <v>1930000</v>
      </c>
      <c r="E148">
        <v>297000</v>
      </c>
      <c r="F148">
        <v>0.74880000000000002</v>
      </c>
      <c r="G148">
        <v>0.25119999999999998</v>
      </c>
      <c r="H148">
        <v>1000</v>
      </c>
      <c r="I148">
        <v>1984342</v>
      </c>
      <c r="J148">
        <v>3027618</v>
      </c>
      <c r="K148">
        <v>0.75570000000000004</v>
      </c>
      <c r="L148">
        <v>0.24429999999999999</v>
      </c>
      <c r="M148">
        <v>10194</v>
      </c>
      <c r="N148">
        <v>861627</v>
      </c>
      <c r="O148">
        <v>838647.17</v>
      </c>
      <c r="P148">
        <v>0.43740000000000001</v>
      </c>
      <c r="Q148">
        <v>0.56259999999999999</v>
      </c>
      <c r="R148">
        <v>2823.73</v>
      </c>
      <c r="S148">
        <v>0.69110000000000005</v>
      </c>
      <c r="T148">
        <v>14017.73</v>
      </c>
      <c r="U148">
        <v>14017.73</v>
      </c>
      <c r="V148">
        <v>0</v>
      </c>
      <c r="W148" t="s">
        <v>434</v>
      </c>
      <c r="X148">
        <v>297</v>
      </c>
      <c r="Y148">
        <v>143967021</v>
      </c>
    </row>
    <row r="149" spans="1:25" x14ac:dyDescent="0.25">
      <c r="A149">
        <v>2534</v>
      </c>
      <c r="B149" t="s">
        <v>157</v>
      </c>
      <c r="C149">
        <v>673877</v>
      </c>
      <c r="D149">
        <v>1930000</v>
      </c>
      <c r="E149">
        <v>477000</v>
      </c>
      <c r="F149">
        <v>0.65080000000000005</v>
      </c>
      <c r="G149">
        <v>0.34920000000000001</v>
      </c>
      <c r="H149">
        <v>1000</v>
      </c>
      <c r="I149">
        <v>1984342</v>
      </c>
      <c r="J149">
        <v>4862538</v>
      </c>
      <c r="K149">
        <v>0.66039999999999999</v>
      </c>
      <c r="L149">
        <v>0.33960000000000001</v>
      </c>
      <c r="M149">
        <v>10194</v>
      </c>
      <c r="N149">
        <v>861627</v>
      </c>
      <c r="O149">
        <v>869570.26</v>
      </c>
      <c r="P149">
        <v>0.21790000000000001</v>
      </c>
      <c r="Q149">
        <v>0.78210000000000002</v>
      </c>
      <c r="R149">
        <v>1823</v>
      </c>
      <c r="S149">
        <v>0.59770000000000001</v>
      </c>
      <c r="T149">
        <v>13017</v>
      </c>
      <c r="U149">
        <v>13017</v>
      </c>
      <c r="V149">
        <v>0</v>
      </c>
      <c r="W149" t="s">
        <v>434</v>
      </c>
      <c r="X149">
        <v>477</v>
      </c>
      <c r="Y149">
        <v>321439142</v>
      </c>
    </row>
    <row r="150" spans="1:25" x14ac:dyDescent="0.25">
      <c r="A150">
        <v>2541</v>
      </c>
      <c r="B150" t="s">
        <v>158</v>
      </c>
      <c r="C150">
        <v>679112</v>
      </c>
      <c r="D150">
        <v>1930000</v>
      </c>
      <c r="E150">
        <v>474000</v>
      </c>
      <c r="F150">
        <v>0.64810000000000001</v>
      </c>
      <c r="G150">
        <v>0.35189999999999999</v>
      </c>
      <c r="H150">
        <v>1000</v>
      </c>
      <c r="I150">
        <v>1984342</v>
      </c>
      <c r="J150">
        <v>4831956</v>
      </c>
      <c r="K150">
        <v>0.65780000000000005</v>
      </c>
      <c r="L150">
        <v>0.3422</v>
      </c>
      <c r="M150">
        <v>10194</v>
      </c>
      <c r="N150">
        <v>861627</v>
      </c>
      <c r="O150">
        <v>1022481.56</v>
      </c>
      <c r="P150">
        <v>0.21179999999999999</v>
      </c>
      <c r="Q150">
        <v>0.78820000000000001</v>
      </c>
      <c r="R150">
        <v>2157.13</v>
      </c>
      <c r="S150">
        <v>0.58499999999999996</v>
      </c>
      <c r="T150">
        <v>13351.13</v>
      </c>
      <c r="U150">
        <v>13351.13</v>
      </c>
      <c r="V150" s="44">
        <v>-1.8189900000000001E-12</v>
      </c>
      <c r="W150" t="s">
        <v>434</v>
      </c>
      <c r="X150">
        <v>474</v>
      </c>
      <c r="Y150">
        <v>321898952</v>
      </c>
    </row>
    <row r="151" spans="1:25" x14ac:dyDescent="0.25">
      <c r="A151">
        <v>2562</v>
      </c>
      <c r="B151" t="s">
        <v>159</v>
      </c>
      <c r="C151">
        <v>597713</v>
      </c>
      <c r="D151">
        <v>1930000</v>
      </c>
      <c r="E151">
        <v>4205000</v>
      </c>
      <c r="F151">
        <v>0.69030000000000002</v>
      </c>
      <c r="G151">
        <v>0.30969999999999998</v>
      </c>
      <c r="H151">
        <v>1000</v>
      </c>
      <c r="I151">
        <v>1984342</v>
      </c>
      <c r="J151">
        <v>42865770</v>
      </c>
      <c r="K151">
        <v>0.69879999999999998</v>
      </c>
      <c r="L151">
        <v>0.30120000000000002</v>
      </c>
      <c r="M151">
        <v>10194</v>
      </c>
      <c r="N151">
        <v>861627</v>
      </c>
      <c r="O151">
        <v>4602922.8</v>
      </c>
      <c r="P151">
        <v>0.30630000000000002</v>
      </c>
      <c r="Q151">
        <v>0.69369999999999998</v>
      </c>
      <c r="R151">
        <v>1094.6300000000001</v>
      </c>
      <c r="S151">
        <v>0.66310000000000002</v>
      </c>
      <c r="T151">
        <v>12288.63</v>
      </c>
      <c r="U151">
        <v>12288.63</v>
      </c>
      <c r="V151" s="44">
        <v>-1.8189900000000001E-12</v>
      </c>
      <c r="W151" t="s">
        <v>434</v>
      </c>
      <c r="X151">
        <v>4205</v>
      </c>
      <c r="Y151">
        <v>2513384640</v>
      </c>
    </row>
    <row r="152" spans="1:25" x14ac:dyDescent="0.25">
      <c r="A152">
        <v>2570</v>
      </c>
      <c r="B152" t="s">
        <v>481</v>
      </c>
      <c r="C152">
        <v>2633304</v>
      </c>
      <c r="D152">
        <v>2895000</v>
      </c>
      <c r="E152">
        <v>512000</v>
      </c>
      <c r="F152">
        <v>9.0399999999999994E-2</v>
      </c>
      <c r="G152">
        <v>0.90959999999999996</v>
      </c>
      <c r="H152">
        <v>1000</v>
      </c>
      <c r="I152">
        <v>2976513</v>
      </c>
      <c r="J152">
        <v>5219328</v>
      </c>
      <c r="K152">
        <v>0.1153</v>
      </c>
      <c r="L152">
        <v>0.88470000000000004</v>
      </c>
      <c r="M152">
        <v>10194</v>
      </c>
      <c r="N152">
        <v>1292440</v>
      </c>
      <c r="O152">
        <v>983823.83</v>
      </c>
      <c r="P152">
        <v>-1.0375000000000001</v>
      </c>
      <c r="Q152">
        <v>2.0375000000000001</v>
      </c>
      <c r="R152">
        <v>1921.53</v>
      </c>
      <c r="S152">
        <v>6.8999999999999999E-3</v>
      </c>
      <c r="T152">
        <v>13115.53</v>
      </c>
      <c r="U152">
        <v>13115.53</v>
      </c>
      <c r="V152">
        <v>0</v>
      </c>
      <c r="W152" t="s">
        <v>435</v>
      </c>
      <c r="X152">
        <v>512</v>
      </c>
      <c r="Y152">
        <v>1348251400</v>
      </c>
    </row>
    <row r="153" spans="1:25" x14ac:dyDescent="0.25">
      <c r="A153">
        <v>2576</v>
      </c>
      <c r="B153" t="s">
        <v>160</v>
      </c>
      <c r="C153">
        <v>617763</v>
      </c>
      <c r="D153">
        <v>1930000</v>
      </c>
      <c r="E153">
        <v>888000</v>
      </c>
      <c r="F153">
        <v>0.67989999999999995</v>
      </c>
      <c r="G153">
        <v>0.3201</v>
      </c>
      <c r="H153">
        <v>1000</v>
      </c>
      <c r="I153">
        <v>1984342</v>
      </c>
      <c r="J153">
        <v>9052272</v>
      </c>
      <c r="K153">
        <v>0.68869999999999998</v>
      </c>
      <c r="L153">
        <v>0.31130000000000002</v>
      </c>
      <c r="M153">
        <v>10194</v>
      </c>
      <c r="N153">
        <v>861627</v>
      </c>
      <c r="O153">
        <v>1499530.9</v>
      </c>
      <c r="P153">
        <v>0.28299999999999997</v>
      </c>
      <c r="Q153">
        <v>0.71699999999999997</v>
      </c>
      <c r="R153">
        <v>1688.66</v>
      </c>
      <c r="S153">
        <v>0.63480000000000003</v>
      </c>
      <c r="T153">
        <v>12882.66</v>
      </c>
      <c r="U153">
        <v>12882.66</v>
      </c>
      <c r="V153">
        <v>0</v>
      </c>
      <c r="W153" t="s">
        <v>434</v>
      </c>
      <c r="X153">
        <v>888</v>
      </c>
      <c r="Y153">
        <v>548573597</v>
      </c>
    </row>
    <row r="154" spans="1:25" x14ac:dyDescent="0.25">
      <c r="A154">
        <v>2583</v>
      </c>
      <c r="B154" t="s">
        <v>161</v>
      </c>
      <c r="C154">
        <v>723817</v>
      </c>
      <c r="D154">
        <v>1930000</v>
      </c>
      <c r="E154">
        <v>4238000</v>
      </c>
      <c r="F154">
        <v>0.625</v>
      </c>
      <c r="G154">
        <v>0.375</v>
      </c>
      <c r="H154">
        <v>1000</v>
      </c>
      <c r="I154">
        <v>1984342</v>
      </c>
      <c r="J154">
        <v>43202172</v>
      </c>
      <c r="K154">
        <v>0.63519999999999999</v>
      </c>
      <c r="L154">
        <v>0.36480000000000001</v>
      </c>
      <c r="M154">
        <v>10194</v>
      </c>
      <c r="N154">
        <v>861627</v>
      </c>
      <c r="O154">
        <v>2012991.57</v>
      </c>
      <c r="P154">
        <v>0.15989999999999999</v>
      </c>
      <c r="Q154">
        <v>0.84009999999999996</v>
      </c>
      <c r="R154">
        <v>474.99</v>
      </c>
      <c r="S154">
        <v>0.61499999999999999</v>
      </c>
      <c r="T154">
        <v>11668.99</v>
      </c>
      <c r="U154">
        <v>11668.99</v>
      </c>
      <c r="V154">
        <v>0</v>
      </c>
      <c r="W154" t="s">
        <v>434</v>
      </c>
      <c r="X154">
        <v>4238</v>
      </c>
      <c r="Y154">
        <v>3067536248</v>
      </c>
    </row>
    <row r="155" spans="1:25" x14ac:dyDescent="0.25">
      <c r="A155">
        <v>2605</v>
      </c>
      <c r="B155" t="s">
        <v>163</v>
      </c>
      <c r="C155">
        <v>766671</v>
      </c>
      <c r="D155">
        <v>1930000</v>
      </c>
      <c r="E155">
        <v>822000</v>
      </c>
      <c r="F155">
        <v>0.6028</v>
      </c>
      <c r="G155">
        <v>0.3972</v>
      </c>
      <c r="H155">
        <v>1000</v>
      </c>
      <c r="I155">
        <v>1984342</v>
      </c>
      <c r="J155">
        <v>8379468</v>
      </c>
      <c r="K155">
        <v>0.61360000000000003</v>
      </c>
      <c r="L155">
        <v>0.38640000000000002</v>
      </c>
      <c r="M155">
        <v>10194</v>
      </c>
      <c r="N155">
        <v>861627</v>
      </c>
      <c r="O155">
        <v>2248123.59</v>
      </c>
      <c r="P155">
        <v>0.11020000000000001</v>
      </c>
      <c r="Q155">
        <v>0.88980000000000004</v>
      </c>
      <c r="R155">
        <v>2734.94</v>
      </c>
      <c r="S155">
        <v>0.51400000000000001</v>
      </c>
      <c r="T155">
        <v>13928.94</v>
      </c>
      <c r="U155">
        <v>13928.94</v>
      </c>
      <c r="V155">
        <v>0</v>
      </c>
      <c r="W155" t="s">
        <v>434</v>
      </c>
      <c r="X155">
        <v>822</v>
      </c>
      <c r="Y155">
        <v>630203354</v>
      </c>
    </row>
    <row r="156" spans="1:25" x14ac:dyDescent="0.25">
      <c r="A156">
        <v>2604</v>
      </c>
      <c r="B156" t="s">
        <v>162</v>
      </c>
      <c r="C156">
        <v>704572</v>
      </c>
      <c r="D156">
        <v>1930000</v>
      </c>
      <c r="E156">
        <v>5681000</v>
      </c>
      <c r="F156">
        <v>0.63490000000000002</v>
      </c>
      <c r="G156">
        <v>0.36509999999999998</v>
      </c>
      <c r="H156">
        <v>1000</v>
      </c>
      <c r="I156">
        <v>1984342</v>
      </c>
      <c r="J156">
        <v>57912114</v>
      </c>
      <c r="K156">
        <v>0.64490000000000003</v>
      </c>
      <c r="L156">
        <v>0.35510000000000003</v>
      </c>
      <c r="M156">
        <v>10194</v>
      </c>
      <c r="N156">
        <v>861627</v>
      </c>
      <c r="O156">
        <v>11784056.279999999</v>
      </c>
      <c r="P156">
        <v>0.18229999999999999</v>
      </c>
      <c r="Q156">
        <v>0.81769999999999998</v>
      </c>
      <c r="R156">
        <v>2074.29</v>
      </c>
      <c r="S156">
        <v>0.57189999999999996</v>
      </c>
      <c r="T156">
        <v>13268.29</v>
      </c>
      <c r="U156">
        <v>13268.29</v>
      </c>
      <c r="V156">
        <v>0</v>
      </c>
      <c r="W156" t="s">
        <v>434</v>
      </c>
      <c r="X156">
        <v>5681</v>
      </c>
      <c r="Y156">
        <v>4002672894</v>
      </c>
    </row>
    <row r="157" spans="1:25" x14ac:dyDescent="0.25">
      <c r="A157">
        <v>2611</v>
      </c>
      <c r="B157" t="s">
        <v>164</v>
      </c>
      <c r="C157">
        <v>1175012</v>
      </c>
      <c r="D157">
        <v>1930000</v>
      </c>
      <c r="E157">
        <v>5260000</v>
      </c>
      <c r="F157">
        <v>0.39119999999999999</v>
      </c>
      <c r="G157">
        <v>0.60880000000000001</v>
      </c>
      <c r="H157">
        <v>1000</v>
      </c>
      <c r="I157">
        <v>1984342</v>
      </c>
      <c r="J157">
        <v>53620440</v>
      </c>
      <c r="K157">
        <v>0.40789999999999998</v>
      </c>
      <c r="L157">
        <v>0.59209999999999996</v>
      </c>
      <c r="M157">
        <v>10194</v>
      </c>
      <c r="N157">
        <v>861627</v>
      </c>
      <c r="O157">
        <v>4867714.37</v>
      </c>
      <c r="P157">
        <v>-0.36370000000000002</v>
      </c>
      <c r="Q157">
        <v>1.3636999999999999</v>
      </c>
      <c r="R157">
        <v>925.42</v>
      </c>
      <c r="S157">
        <v>0.34760000000000002</v>
      </c>
      <c r="T157">
        <v>12119.42</v>
      </c>
      <c r="U157">
        <v>12119.42</v>
      </c>
      <c r="V157">
        <v>0</v>
      </c>
      <c r="W157" t="s">
        <v>434</v>
      </c>
      <c r="X157">
        <v>5260</v>
      </c>
      <c r="Y157">
        <v>6180565473</v>
      </c>
    </row>
    <row r="158" spans="1:25" x14ac:dyDescent="0.25">
      <c r="A158">
        <v>2618</v>
      </c>
      <c r="B158" t="s">
        <v>165</v>
      </c>
      <c r="C158">
        <v>850666</v>
      </c>
      <c r="D158">
        <v>1930000</v>
      </c>
      <c r="E158">
        <v>540000</v>
      </c>
      <c r="F158">
        <v>0.55920000000000003</v>
      </c>
      <c r="G158">
        <v>0.44080000000000003</v>
      </c>
      <c r="H158">
        <v>1000</v>
      </c>
      <c r="I158">
        <v>1984342</v>
      </c>
      <c r="J158">
        <v>5504760</v>
      </c>
      <c r="K158">
        <v>0.57130000000000003</v>
      </c>
      <c r="L158">
        <v>0.42870000000000003</v>
      </c>
      <c r="M158">
        <v>10194</v>
      </c>
      <c r="N158">
        <v>861627</v>
      </c>
      <c r="O158">
        <v>273689.3</v>
      </c>
      <c r="P158">
        <v>1.2699999999999999E-2</v>
      </c>
      <c r="Q158">
        <v>0.98729999999999996</v>
      </c>
      <c r="R158">
        <v>506.83</v>
      </c>
      <c r="S158">
        <v>0.54610000000000003</v>
      </c>
      <c r="T158">
        <v>11700.83</v>
      </c>
      <c r="U158">
        <v>11700.83</v>
      </c>
      <c r="V158">
        <v>0</v>
      </c>
      <c r="W158" t="s">
        <v>434</v>
      </c>
      <c r="X158">
        <v>540</v>
      </c>
      <c r="Y158">
        <v>459359737</v>
      </c>
    </row>
    <row r="159" spans="1:25" x14ac:dyDescent="0.25">
      <c r="A159">
        <v>2625</v>
      </c>
      <c r="B159" t="s">
        <v>166</v>
      </c>
      <c r="C159">
        <v>1165157</v>
      </c>
      <c r="D159">
        <v>1930000</v>
      </c>
      <c r="E159">
        <v>380000</v>
      </c>
      <c r="F159">
        <v>0.39629999999999999</v>
      </c>
      <c r="G159">
        <v>0.60370000000000001</v>
      </c>
      <c r="H159">
        <v>1000</v>
      </c>
      <c r="I159">
        <v>1984342</v>
      </c>
      <c r="J159">
        <v>3873720</v>
      </c>
      <c r="K159">
        <v>0.4128</v>
      </c>
      <c r="L159">
        <v>0.58720000000000006</v>
      </c>
      <c r="M159">
        <v>10194</v>
      </c>
      <c r="N159">
        <v>861627</v>
      </c>
      <c r="O159">
        <v>778558.29</v>
      </c>
      <c r="P159">
        <v>-0.3523</v>
      </c>
      <c r="Q159">
        <v>1.3523000000000001</v>
      </c>
      <c r="R159">
        <v>2048.84</v>
      </c>
      <c r="S159">
        <v>0.29320000000000002</v>
      </c>
      <c r="T159">
        <v>13242.84</v>
      </c>
      <c r="U159">
        <v>13242.84</v>
      </c>
      <c r="V159">
        <v>0</v>
      </c>
      <c r="W159" t="s">
        <v>434</v>
      </c>
      <c r="X159">
        <v>380</v>
      </c>
      <c r="Y159">
        <v>442759521</v>
      </c>
    </row>
    <row r="160" spans="1:25" x14ac:dyDescent="0.25">
      <c r="A160">
        <v>2632</v>
      </c>
      <c r="B160" t="s">
        <v>167</v>
      </c>
      <c r="C160">
        <v>412718</v>
      </c>
      <c r="D160">
        <v>1930000</v>
      </c>
      <c r="E160">
        <v>528000</v>
      </c>
      <c r="F160">
        <v>0.78620000000000001</v>
      </c>
      <c r="G160">
        <v>0.21379999999999999</v>
      </c>
      <c r="H160">
        <v>1000</v>
      </c>
      <c r="I160">
        <v>1984342</v>
      </c>
      <c r="J160">
        <v>5267701.1399999997</v>
      </c>
      <c r="K160">
        <v>0.79200000000000004</v>
      </c>
      <c r="L160">
        <v>0.20799999999999999</v>
      </c>
      <c r="M160">
        <v>9976.7099999999991</v>
      </c>
      <c r="N160">
        <v>861627</v>
      </c>
      <c r="O160">
        <v>0</v>
      </c>
      <c r="P160">
        <v>0.52100000000000002</v>
      </c>
      <c r="Q160">
        <v>0.47899999999999998</v>
      </c>
      <c r="R160">
        <v>0</v>
      </c>
      <c r="S160">
        <v>0.79149999999999998</v>
      </c>
      <c r="T160">
        <v>10976.71</v>
      </c>
      <c r="U160">
        <v>10976.71</v>
      </c>
      <c r="V160">
        <v>0</v>
      </c>
      <c r="W160" t="s">
        <v>434</v>
      </c>
      <c r="X160">
        <v>528</v>
      </c>
      <c r="Y160">
        <v>217914986</v>
      </c>
    </row>
    <row r="161" spans="1:25" x14ac:dyDescent="0.25">
      <c r="A161">
        <v>2639</v>
      </c>
      <c r="B161" t="s">
        <v>168</v>
      </c>
      <c r="C161">
        <v>780901</v>
      </c>
      <c r="D161">
        <v>1930000</v>
      </c>
      <c r="E161">
        <v>638000</v>
      </c>
      <c r="F161">
        <v>0.59540000000000004</v>
      </c>
      <c r="G161">
        <v>0.40460000000000002</v>
      </c>
      <c r="H161">
        <v>1000</v>
      </c>
      <c r="I161">
        <v>1984342</v>
      </c>
      <c r="J161">
        <v>6503772</v>
      </c>
      <c r="K161">
        <v>0.60650000000000004</v>
      </c>
      <c r="L161">
        <v>0.39350000000000002</v>
      </c>
      <c r="M161">
        <v>10194</v>
      </c>
      <c r="N161">
        <v>861627</v>
      </c>
      <c r="O161">
        <v>1452856.66</v>
      </c>
      <c r="P161">
        <v>9.3700000000000006E-2</v>
      </c>
      <c r="Q161">
        <v>0.90629999999999999</v>
      </c>
      <c r="R161">
        <v>2277.1999999999998</v>
      </c>
      <c r="S161">
        <v>0.51900000000000002</v>
      </c>
      <c r="T161">
        <v>13471.2</v>
      </c>
      <c r="U161">
        <v>13471.2</v>
      </c>
      <c r="V161">
        <v>0</v>
      </c>
      <c r="W161" t="s">
        <v>434</v>
      </c>
      <c r="X161">
        <v>638</v>
      </c>
      <c r="Y161">
        <v>498214719</v>
      </c>
    </row>
    <row r="162" spans="1:25" x14ac:dyDescent="0.25">
      <c r="A162">
        <v>2646</v>
      </c>
      <c r="B162" t="s">
        <v>169</v>
      </c>
      <c r="C162">
        <v>517716</v>
      </c>
      <c r="D162">
        <v>1930000</v>
      </c>
      <c r="E162">
        <v>712000</v>
      </c>
      <c r="F162">
        <v>0.73180000000000001</v>
      </c>
      <c r="G162">
        <v>0.26819999999999999</v>
      </c>
      <c r="H162">
        <v>1000</v>
      </c>
      <c r="I162">
        <v>1984342</v>
      </c>
      <c r="J162">
        <v>7258128</v>
      </c>
      <c r="K162">
        <v>0.73909999999999998</v>
      </c>
      <c r="L162">
        <v>0.26090000000000002</v>
      </c>
      <c r="M162">
        <v>10194</v>
      </c>
      <c r="N162">
        <v>861627</v>
      </c>
      <c r="O162">
        <v>1018698.3</v>
      </c>
      <c r="P162">
        <v>0.39910000000000001</v>
      </c>
      <c r="Q162">
        <v>0.60089999999999999</v>
      </c>
      <c r="R162">
        <v>1430.76</v>
      </c>
      <c r="S162">
        <v>0.7</v>
      </c>
      <c r="T162">
        <v>12624.76</v>
      </c>
      <c r="U162">
        <v>12624.76</v>
      </c>
      <c r="V162">
        <v>0</v>
      </c>
      <c r="W162" t="s">
        <v>434</v>
      </c>
      <c r="X162">
        <v>712</v>
      </c>
      <c r="Y162">
        <v>368614093</v>
      </c>
    </row>
    <row r="163" spans="1:25" x14ac:dyDescent="0.25">
      <c r="A163">
        <v>2660</v>
      </c>
      <c r="B163" t="s">
        <v>170</v>
      </c>
      <c r="C163">
        <v>628134</v>
      </c>
      <c r="D163">
        <v>1930000</v>
      </c>
      <c r="E163">
        <v>263000</v>
      </c>
      <c r="F163">
        <v>0.67449999999999999</v>
      </c>
      <c r="G163">
        <v>0.32550000000000001</v>
      </c>
      <c r="H163">
        <v>1000</v>
      </c>
      <c r="I163">
        <v>1984342</v>
      </c>
      <c r="J163">
        <v>2681022</v>
      </c>
      <c r="K163">
        <v>0.6835</v>
      </c>
      <c r="L163">
        <v>0.3165</v>
      </c>
      <c r="M163">
        <v>10194</v>
      </c>
      <c r="N163">
        <v>861627</v>
      </c>
      <c r="O163">
        <v>1000518.35</v>
      </c>
      <c r="P163">
        <v>0.27100000000000002</v>
      </c>
      <c r="Q163">
        <v>0.72899999999999998</v>
      </c>
      <c r="R163">
        <v>3804.25</v>
      </c>
      <c r="S163">
        <v>0.57820000000000005</v>
      </c>
      <c r="T163">
        <v>14998.25</v>
      </c>
      <c r="U163">
        <v>14998.25</v>
      </c>
      <c r="V163">
        <v>0</v>
      </c>
      <c r="W163" t="s">
        <v>434</v>
      </c>
      <c r="X163">
        <v>263</v>
      </c>
      <c r="Y163">
        <v>165199167</v>
      </c>
    </row>
    <row r="164" spans="1:25" x14ac:dyDescent="0.25">
      <c r="A164">
        <v>2695</v>
      </c>
      <c r="B164" t="s">
        <v>171</v>
      </c>
      <c r="C164">
        <v>674898</v>
      </c>
      <c r="D164">
        <v>1930000</v>
      </c>
      <c r="E164">
        <v>9425000</v>
      </c>
      <c r="F164">
        <v>0.65029999999999999</v>
      </c>
      <c r="G164">
        <v>0.34970000000000001</v>
      </c>
      <c r="H164">
        <v>1000</v>
      </c>
      <c r="I164">
        <v>1984342</v>
      </c>
      <c r="J164">
        <v>96078450</v>
      </c>
      <c r="K164">
        <v>0.65990000000000004</v>
      </c>
      <c r="L164">
        <v>0.34010000000000001</v>
      </c>
      <c r="M164">
        <v>10194</v>
      </c>
      <c r="N164">
        <v>861627</v>
      </c>
      <c r="O164">
        <v>11659625.369999999</v>
      </c>
      <c r="P164">
        <v>0.2167</v>
      </c>
      <c r="Q164">
        <v>0.7833</v>
      </c>
      <c r="R164">
        <v>1237.0999999999999</v>
      </c>
      <c r="S164">
        <v>0.61499999999999999</v>
      </c>
      <c r="T164">
        <v>12431.1</v>
      </c>
      <c r="U164">
        <v>12431.1</v>
      </c>
      <c r="V164">
        <v>0</v>
      </c>
      <c r="W164" t="s">
        <v>434</v>
      </c>
      <c r="X164">
        <v>9425</v>
      </c>
      <c r="Y164">
        <v>6360913657</v>
      </c>
    </row>
    <row r="165" spans="1:25" x14ac:dyDescent="0.25">
      <c r="A165">
        <v>2702</v>
      </c>
      <c r="B165" t="s">
        <v>172</v>
      </c>
      <c r="C165">
        <v>791916</v>
      </c>
      <c r="D165">
        <v>1930000</v>
      </c>
      <c r="E165">
        <v>1768000</v>
      </c>
      <c r="F165">
        <v>0.5897</v>
      </c>
      <c r="G165">
        <v>0.4103</v>
      </c>
      <c r="H165">
        <v>1000</v>
      </c>
      <c r="I165">
        <v>1984342</v>
      </c>
      <c r="J165">
        <v>18022992</v>
      </c>
      <c r="K165">
        <v>0.60089999999999999</v>
      </c>
      <c r="L165">
        <v>0.39910000000000001</v>
      </c>
      <c r="M165">
        <v>10194</v>
      </c>
      <c r="N165">
        <v>861627</v>
      </c>
      <c r="O165">
        <v>5324237.76</v>
      </c>
      <c r="P165">
        <v>8.09E-2</v>
      </c>
      <c r="Q165">
        <v>0.91910000000000003</v>
      </c>
      <c r="R165">
        <v>3011.45</v>
      </c>
      <c r="S165">
        <v>0.4899</v>
      </c>
      <c r="T165">
        <v>14205.45</v>
      </c>
      <c r="U165">
        <v>14205.45</v>
      </c>
      <c r="V165">
        <v>0</v>
      </c>
      <c r="W165" t="s">
        <v>434</v>
      </c>
      <c r="X165">
        <v>1768</v>
      </c>
      <c r="Y165">
        <v>1400106710</v>
      </c>
    </row>
    <row r="166" spans="1:25" x14ac:dyDescent="0.25">
      <c r="A166">
        <v>2730</v>
      </c>
      <c r="B166" t="s">
        <v>173</v>
      </c>
      <c r="C166">
        <v>1058024</v>
      </c>
      <c r="D166">
        <v>1930000</v>
      </c>
      <c r="E166">
        <v>723000</v>
      </c>
      <c r="F166">
        <v>0.45179999999999998</v>
      </c>
      <c r="G166">
        <v>0.54820000000000002</v>
      </c>
      <c r="H166">
        <v>1000</v>
      </c>
      <c r="I166">
        <v>1984342</v>
      </c>
      <c r="J166">
        <v>7370262</v>
      </c>
      <c r="K166">
        <v>0.46679999999999999</v>
      </c>
      <c r="L166">
        <v>0.53320000000000001</v>
      </c>
      <c r="M166">
        <v>10194</v>
      </c>
      <c r="N166">
        <v>861627</v>
      </c>
      <c r="O166">
        <v>6884838.3899999997</v>
      </c>
      <c r="P166">
        <v>-0.22789999999999999</v>
      </c>
      <c r="Q166">
        <v>1.2279</v>
      </c>
      <c r="R166">
        <v>9522.6</v>
      </c>
      <c r="S166">
        <v>0.1467</v>
      </c>
      <c r="T166">
        <v>20716.599999999999</v>
      </c>
      <c r="U166">
        <v>20716.599999999999</v>
      </c>
      <c r="V166">
        <v>0</v>
      </c>
      <c r="W166" t="s">
        <v>434</v>
      </c>
      <c r="X166">
        <v>723</v>
      </c>
      <c r="Y166">
        <v>764951367</v>
      </c>
    </row>
    <row r="167" spans="1:25" x14ac:dyDescent="0.25">
      <c r="A167">
        <v>2737</v>
      </c>
      <c r="B167" t="s">
        <v>174</v>
      </c>
      <c r="C167">
        <v>668153</v>
      </c>
      <c r="D167">
        <v>1930000</v>
      </c>
      <c r="E167">
        <v>239000</v>
      </c>
      <c r="F167">
        <v>0.65380000000000005</v>
      </c>
      <c r="G167">
        <v>0.34620000000000001</v>
      </c>
      <c r="H167">
        <v>1000</v>
      </c>
      <c r="I167">
        <v>1984342</v>
      </c>
      <c r="J167">
        <v>2436366</v>
      </c>
      <c r="K167">
        <v>0.6633</v>
      </c>
      <c r="L167">
        <v>0.3367</v>
      </c>
      <c r="M167">
        <v>10194</v>
      </c>
      <c r="N167">
        <v>861627</v>
      </c>
      <c r="O167">
        <v>509506.74</v>
      </c>
      <c r="P167">
        <v>0.22450000000000001</v>
      </c>
      <c r="Q167">
        <v>0.77549999999999997</v>
      </c>
      <c r="R167">
        <v>2131.83</v>
      </c>
      <c r="S167">
        <v>0.59240000000000004</v>
      </c>
      <c r="T167">
        <v>13325.83</v>
      </c>
      <c r="U167">
        <v>13325.83</v>
      </c>
      <c r="V167">
        <v>0</v>
      </c>
      <c r="W167" t="s">
        <v>434</v>
      </c>
      <c r="X167">
        <v>239</v>
      </c>
      <c r="Y167">
        <v>159688529</v>
      </c>
    </row>
    <row r="168" spans="1:25" x14ac:dyDescent="0.25">
      <c r="A168">
        <v>2758</v>
      </c>
      <c r="B168" t="s">
        <v>176</v>
      </c>
      <c r="C168">
        <v>621285</v>
      </c>
      <c r="D168">
        <v>1930000</v>
      </c>
      <c r="E168">
        <v>5018000</v>
      </c>
      <c r="F168">
        <v>0.67810000000000004</v>
      </c>
      <c r="G168">
        <v>0.32190000000000002</v>
      </c>
      <c r="H168">
        <v>1000</v>
      </c>
      <c r="I168">
        <v>1984342</v>
      </c>
      <c r="J168">
        <v>51153492</v>
      </c>
      <c r="K168">
        <v>0.68689999999999996</v>
      </c>
      <c r="L168">
        <v>0.31309999999999999</v>
      </c>
      <c r="M168">
        <v>10194</v>
      </c>
      <c r="N168">
        <v>861627</v>
      </c>
      <c r="O168">
        <v>1966252.28</v>
      </c>
      <c r="P168">
        <v>0.27889999999999998</v>
      </c>
      <c r="Q168">
        <v>0.72109999999999996</v>
      </c>
      <c r="R168">
        <v>391.84</v>
      </c>
      <c r="S168">
        <v>0.67230000000000001</v>
      </c>
      <c r="T168">
        <v>11585.84</v>
      </c>
      <c r="U168">
        <v>11585.84</v>
      </c>
      <c r="V168">
        <v>0</v>
      </c>
      <c r="W168" t="s">
        <v>434</v>
      </c>
      <c r="X168">
        <v>5018</v>
      </c>
      <c r="Y168">
        <v>3117608474</v>
      </c>
    </row>
    <row r="169" spans="1:25" x14ac:dyDescent="0.25">
      <c r="A169">
        <v>2793</v>
      </c>
      <c r="B169" t="s">
        <v>177</v>
      </c>
      <c r="C169">
        <v>672667</v>
      </c>
      <c r="D169">
        <v>1930000</v>
      </c>
      <c r="E169">
        <v>19974000</v>
      </c>
      <c r="F169">
        <v>0.65149999999999997</v>
      </c>
      <c r="G169">
        <v>0.34849999999999998</v>
      </c>
      <c r="H169">
        <v>1000</v>
      </c>
      <c r="I169">
        <v>1984342</v>
      </c>
      <c r="J169">
        <v>203614956</v>
      </c>
      <c r="K169">
        <v>0.66100000000000003</v>
      </c>
      <c r="L169">
        <v>0.33900000000000002</v>
      </c>
      <c r="M169">
        <v>10194</v>
      </c>
      <c r="N169">
        <v>861627</v>
      </c>
      <c r="O169">
        <v>5383754.8099999996</v>
      </c>
      <c r="P169">
        <v>0.21929999999999999</v>
      </c>
      <c r="Q169">
        <v>0.78069999999999995</v>
      </c>
      <c r="R169">
        <v>269.54000000000002</v>
      </c>
      <c r="S169">
        <v>0.64980000000000004</v>
      </c>
      <c r="T169">
        <v>11463.54</v>
      </c>
      <c r="U169">
        <v>11463.54</v>
      </c>
      <c r="V169">
        <v>0</v>
      </c>
      <c r="W169" t="s">
        <v>434</v>
      </c>
      <c r="X169">
        <v>19974</v>
      </c>
      <c r="Y169">
        <v>13435841367</v>
      </c>
    </row>
    <row r="170" spans="1:25" x14ac:dyDescent="0.25">
      <c r="A170">
        <v>1376</v>
      </c>
      <c r="B170" t="s">
        <v>91</v>
      </c>
      <c r="C170">
        <v>1432729</v>
      </c>
      <c r="D170">
        <v>1930000</v>
      </c>
      <c r="E170">
        <v>3493000</v>
      </c>
      <c r="F170">
        <v>0.25769999999999998</v>
      </c>
      <c r="G170">
        <v>0.74229999999999996</v>
      </c>
      <c r="H170">
        <v>1000</v>
      </c>
      <c r="I170">
        <v>1984342</v>
      </c>
      <c r="J170">
        <v>35607642</v>
      </c>
      <c r="K170">
        <v>0.27800000000000002</v>
      </c>
      <c r="L170">
        <v>0.72199999999999998</v>
      </c>
      <c r="M170">
        <v>10194</v>
      </c>
      <c r="N170">
        <v>861627</v>
      </c>
      <c r="O170">
        <v>14746826.91</v>
      </c>
      <c r="P170">
        <v>-0.66279999999999994</v>
      </c>
      <c r="Q170">
        <v>1.6628000000000001</v>
      </c>
      <c r="R170">
        <v>4221.82</v>
      </c>
      <c r="S170">
        <v>1.9E-2</v>
      </c>
      <c r="T170">
        <v>15415.82</v>
      </c>
      <c r="U170">
        <v>15415.82</v>
      </c>
      <c r="V170">
        <v>0</v>
      </c>
      <c r="W170" t="s">
        <v>434</v>
      </c>
      <c r="X170">
        <v>3493</v>
      </c>
      <c r="Y170">
        <v>5004523725</v>
      </c>
    </row>
    <row r="171" spans="1:25" x14ac:dyDescent="0.25">
      <c r="A171">
        <v>2800</v>
      </c>
      <c r="B171" t="s">
        <v>178</v>
      </c>
      <c r="C171">
        <v>985435</v>
      </c>
      <c r="D171">
        <v>1930000</v>
      </c>
      <c r="E171">
        <v>1851000</v>
      </c>
      <c r="F171">
        <v>0.4894</v>
      </c>
      <c r="G171">
        <v>0.51060000000000005</v>
      </c>
      <c r="H171">
        <v>1000</v>
      </c>
      <c r="I171">
        <v>1984342</v>
      </c>
      <c r="J171">
        <v>17876030.57</v>
      </c>
      <c r="K171">
        <v>0.50339999999999996</v>
      </c>
      <c r="L171">
        <v>0.49659999999999999</v>
      </c>
      <c r="M171">
        <v>9657.5</v>
      </c>
      <c r="N171">
        <v>861627</v>
      </c>
      <c r="O171">
        <v>0</v>
      </c>
      <c r="P171">
        <v>-0.14369999999999999</v>
      </c>
      <c r="Q171">
        <v>1.1436999999999999</v>
      </c>
      <c r="R171">
        <v>0</v>
      </c>
      <c r="S171">
        <v>0.50209999999999999</v>
      </c>
      <c r="T171">
        <v>10657.5</v>
      </c>
      <c r="U171">
        <v>10657.5</v>
      </c>
      <c r="V171">
        <v>0</v>
      </c>
      <c r="W171" t="s">
        <v>434</v>
      </c>
      <c r="X171">
        <v>1851</v>
      </c>
      <c r="Y171">
        <v>1824040898</v>
      </c>
    </row>
    <row r="172" spans="1:25" x14ac:dyDescent="0.25">
      <c r="A172">
        <v>2814</v>
      </c>
      <c r="B172" t="s">
        <v>179</v>
      </c>
      <c r="C172">
        <v>756975</v>
      </c>
      <c r="D172">
        <v>1930000</v>
      </c>
      <c r="E172">
        <v>966000</v>
      </c>
      <c r="F172">
        <v>0.60780000000000001</v>
      </c>
      <c r="G172">
        <v>0.39219999999999999</v>
      </c>
      <c r="H172">
        <v>1000</v>
      </c>
      <c r="I172">
        <v>1984342</v>
      </c>
      <c r="J172">
        <v>9847404</v>
      </c>
      <c r="K172">
        <v>0.61850000000000005</v>
      </c>
      <c r="L172">
        <v>0.38150000000000001</v>
      </c>
      <c r="M172">
        <v>10194</v>
      </c>
      <c r="N172">
        <v>861627</v>
      </c>
      <c r="O172">
        <v>1247338.18</v>
      </c>
      <c r="P172">
        <v>0.1215</v>
      </c>
      <c r="Q172">
        <v>0.87849999999999995</v>
      </c>
      <c r="R172">
        <v>1291.24</v>
      </c>
      <c r="S172">
        <v>0.56630000000000003</v>
      </c>
      <c r="T172">
        <v>12485.24</v>
      </c>
      <c r="U172">
        <v>12485.24</v>
      </c>
      <c r="V172">
        <v>0</v>
      </c>
      <c r="W172" t="s">
        <v>434</v>
      </c>
      <c r="X172">
        <v>966</v>
      </c>
      <c r="Y172">
        <v>731238015</v>
      </c>
    </row>
    <row r="173" spans="1:25" x14ac:dyDescent="0.25">
      <c r="A173">
        <v>5960</v>
      </c>
      <c r="B173" t="s">
        <v>367</v>
      </c>
      <c r="C173">
        <v>644146</v>
      </c>
      <c r="D173">
        <v>1930000</v>
      </c>
      <c r="E173">
        <v>438000</v>
      </c>
      <c r="F173">
        <v>0.66620000000000001</v>
      </c>
      <c r="G173">
        <v>0.33379999999999999</v>
      </c>
      <c r="H173">
        <v>1000</v>
      </c>
      <c r="I173">
        <v>1984342</v>
      </c>
      <c r="J173">
        <v>4464972</v>
      </c>
      <c r="K173">
        <v>0.6754</v>
      </c>
      <c r="L173">
        <v>0.3246</v>
      </c>
      <c r="M173">
        <v>10194</v>
      </c>
      <c r="N173">
        <v>861627</v>
      </c>
      <c r="O173">
        <v>431747.19</v>
      </c>
      <c r="P173">
        <v>0.25240000000000001</v>
      </c>
      <c r="Q173">
        <v>0.74760000000000004</v>
      </c>
      <c r="R173">
        <v>985.72</v>
      </c>
      <c r="S173">
        <v>0.64039999999999997</v>
      </c>
      <c r="T173">
        <v>12179.72</v>
      </c>
      <c r="U173">
        <v>12179.72</v>
      </c>
      <c r="V173">
        <v>0</v>
      </c>
      <c r="W173" t="s">
        <v>434</v>
      </c>
      <c r="X173">
        <v>438</v>
      </c>
      <c r="Y173">
        <v>282136089</v>
      </c>
    </row>
    <row r="174" spans="1:25" x14ac:dyDescent="0.25">
      <c r="A174">
        <v>2828</v>
      </c>
      <c r="B174" t="s">
        <v>180</v>
      </c>
      <c r="C174">
        <v>846276</v>
      </c>
      <c r="D174">
        <v>1930000</v>
      </c>
      <c r="E174">
        <v>1199000</v>
      </c>
      <c r="F174">
        <v>0.5615</v>
      </c>
      <c r="G174">
        <v>0.4385</v>
      </c>
      <c r="H174">
        <v>1000</v>
      </c>
      <c r="I174">
        <v>1984342</v>
      </c>
      <c r="J174">
        <v>12222606</v>
      </c>
      <c r="K174">
        <v>0.57350000000000001</v>
      </c>
      <c r="L174">
        <v>0.42649999999999999</v>
      </c>
      <c r="M174">
        <v>10194</v>
      </c>
      <c r="N174">
        <v>861627</v>
      </c>
      <c r="O174">
        <v>524148.16</v>
      </c>
      <c r="P174">
        <v>1.78E-2</v>
      </c>
      <c r="Q174">
        <v>0.98219999999999996</v>
      </c>
      <c r="R174">
        <v>437.15</v>
      </c>
      <c r="S174">
        <v>0.55159999999999998</v>
      </c>
      <c r="T174">
        <v>11631.15</v>
      </c>
      <c r="U174">
        <v>11631.15</v>
      </c>
      <c r="V174">
        <v>0</v>
      </c>
      <c r="W174" t="s">
        <v>434</v>
      </c>
      <c r="X174">
        <v>1199</v>
      </c>
      <c r="Y174">
        <v>1014685449</v>
      </c>
    </row>
    <row r="175" spans="1:25" x14ac:dyDescent="0.25">
      <c r="A175">
        <v>2835</v>
      </c>
      <c r="B175" t="s">
        <v>181</v>
      </c>
      <c r="C175">
        <v>553870</v>
      </c>
      <c r="D175">
        <v>1930000</v>
      </c>
      <c r="E175">
        <v>4803000</v>
      </c>
      <c r="F175">
        <v>0.71299999999999997</v>
      </c>
      <c r="G175">
        <v>0.28699999999999998</v>
      </c>
      <c r="H175">
        <v>1000</v>
      </c>
      <c r="I175">
        <v>1984342</v>
      </c>
      <c r="J175">
        <v>46179644.329999998</v>
      </c>
      <c r="K175">
        <v>0.72089999999999999</v>
      </c>
      <c r="L175">
        <v>0.27910000000000001</v>
      </c>
      <c r="M175">
        <v>9614.75</v>
      </c>
      <c r="N175">
        <v>861627</v>
      </c>
      <c r="O175">
        <v>0</v>
      </c>
      <c r="P175">
        <v>0.35720000000000002</v>
      </c>
      <c r="Q175">
        <v>0.64280000000000004</v>
      </c>
      <c r="R175">
        <v>0</v>
      </c>
      <c r="S175">
        <v>0.72009999999999996</v>
      </c>
      <c r="T175">
        <v>10614.75</v>
      </c>
      <c r="U175">
        <v>10614.75</v>
      </c>
      <c r="V175">
        <v>0</v>
      </c>
      <c r="W175" t="s">
        <v>434</v>
      </c>
      <c r="X175">
        <v>4803</v>
      </c>
      <c r="Y175">
        <v>2660236362</v>
      </c>
    </row>
    <row r="176" spans="1:25" x14ac:dyDescent="0.25">
      <c r="A176">
        <v>2842</v>
      </c>
      <c r="B176" t="s">
        <v>182</v>
      </c>
      <c r="C176">
        <v>1889309</v>
      </c>
      <c r="D176">
        <v>1930000</v>
      </c>
      <c r="E176">
        <v>463000</v>
      </c>
      <c r="F176">
        <v>2.1100000000000001E-2</v>
      </c>
      <c r="G176">
        <v>0.97889999999999999</v>
      </c>
      <c r="H176">
        <v>1000</v>
      </c>
      <c r="I176">
        <v>1984342</v>
      </c>
      <c r="J176">
        <v>4719822</v>
      </c>
      <c r="K176">
        <v>4.7899999999999998E-2</v>
      </c>
      <c r="L176">
        <v>0.95209999999999995</v>
      </c>
      <c r="M176">
        <v>10194</v>
      </c>
      <c r="N176">
        <v>861627</v>
      </c>
      <c r="O176">
        <v>858670.99</v>
      </c>
      <c r="P176">
        <v>-1.1927000000000001</v>
      </c>
      <c r="Q176">
        <v>2.1926999999999999</v>
      </c>
      <c r="R176">
        <v>1854.58</v>
      </c>
      <c r="S176">
        <v>1.6000000000000001E-3</v>
      </c>
      <c r="T176">
        <v>13048.58</v>
      </c>
      <c r="U176">
        <v>13048.58</v>
      </c>
      <c r="V176">
        <v>0</v>
      </c>
      <c r="W176" t="s">
        <v>434</v>
      </c>
      <c r="X176">
        <v>463</v>
      </c>
      <c r="Y176">
        <v>874749920</v>
      </c>
    </row>
    <row r="177" spans="1:25" x14ac:dyDescent="0.25">
      <c r="A177">
        <v>2849</v>
      </c>
      <c r="B177" t="s">
        <v>483</v>
      </c>
      <c r="C177">
        <v>976002</v>
      </c>
      <c r="D177">
        <v>1930000</v>
      </c>
      <c r="E177">
        <v>6173000</v>
      </c>
      <c r="F177">
        <v>0.49430000000000002</v>
      </c>
      <c r="G177">
        <v>0.50570000000000004</v>
      </c>
      <c r="H177">
        <v>1000</v>
      </c>
      <c r="I177">
        <v>1984342</v>
      </c>
      <c r="J177">
        <v>62927562</v>
      </c>
      <c r="K177">
        <v>0.5081</v>
      </c>
      <c r="L177">
        <v>0.4919</v>
      </c>
      <c r="M177">
        <v>10194</v>
      </c>
      <c r="N177">
        <v>861627</v>
      </c>
      <c r="O177">
        <v>6813979.9299999997</v>
      </c>
      <c r="P177">
        <v>-0.13270000000000001</v>
      </c>
      <c r="Q177">
        <v>1.1327</v>
      </c>
      <c r="R177">
        <v>1103.8399999999999</v>
      </c>
      <c r="S177">
        <v>0.44950000000000001</v>
      </c>
      <c r="T177">
        <v>12297.84</v>
      </c>
      <c r="U177">
        <v>12297.84</v>
      </c>
      <c r="V177">
        <v>0</v>
      </c>
      <c r="W177" t="s">
        <v>434</v>
      </c>
      <c r="X177">
        <v>6173</v>
      </c>
      <c r="Y177">
        <v>6024857446</v>
      </c>
    </row>
    <row r="178" spans="1:25" x14ac:dyDescent="0.25">
      <c r="A178">
        <v>1848</v>
      </c>
      <c r="B178" t="s">
        <v>116</v>
      </c>
      <c r="C178">
        <v>2192545</v>
      </c>
      <c r="D178">
        <v>2895000</v>
      </c>
      <c r="E178">
        <v>545000</v>
      </c>
      <c r="F178">
        <v>0.24260000000000001</v>
      </c>
      <c r="G178">
        <v>0.75739999999999996</v>
      </c>
      <c r="H178">
        <v>1000</v>
      </c>
      <c r="I178">
        <v>2976513</v>
      </c>
      <c r="J178">
        <v>5555730</v>
      </c>
      <c r="K178">
        <v>0.26340000000000002</v>
      </c>
      <c r="L178">
        <v>0.73660000000000003</v>
      </c>
      <c r="M178">
        <v>10194</v>
      </c>
      <c r="N178">
        <v>1292440</v>
      </c>
      <c r="O178">
        <v>955639.73</v>
      </c>
      <c r="P178">
        <v>-0.69640000000000002</v>
      </c>
      <c r="Q178">
        <v>1.6963999999999999</v>
      </c>
      <c r="R178">
        <v>1753.47</v>
      </c>
      <c r="S178">
        <v>0.1318</v>
      </c>
      <c r="T178">
        <v>12947.47</v>
      </c>
      <c r="U178">
        <v>12947.47</v>
      </c>
      <c r="V178">
        <v>0</v>
      </c>
      <c r="W178" t="s">
        <v>435</v>
      </c>
      <c r="X178">
        <v>545</v>
      </c>
      <c r="Y178">
        <v>1194937200</v>
      </c>
    </row>
    <row r="179" spans="1:25" x14ac:dyDescent="0.25">
      <c r="A179">
        <v>2856</v>
      </c>
      <c r="B179" t="s">
        <v>471</v>
      </c>
      <c r="C179">
        <v>457457</v>
      </c>
      <c r="D179">
        <v>1930000</v>
      </c>
      <c r="E179">
        <v>731000</v>
      </c>
      <c r="F179">
        <v>0.76300000000000001</v>
      </c>
      <c r="G179">
        <v>0.23699999999999999</v>
      </c>
      <c r="H179">
        <v>1000</v>
      </c>
      <c r="I179">
        <v>1984342</v>
      </c>
      <c r="J179">
        <v>7451814</v>
      </c>
      <c r="K179">
        <v>0.76949999999999996</v>
      </c>
      <c r="L179">
        <v>0.23050000000000001</v>
      </c>
      <c r="M179">
        <v>10194</v>
      </c>
      <c r="N179">
        <v>861627</v>
      </c>
      <c r="O179">
        <v>2353848.2599999998</v>
      </c>
      <c r="P179">
        <v>0.46910000000000002</v>
      </c>
      <c r="Q179">
        <v>0.53090000000000004</v>
      </c>
      <c r="R179">
        <v>3220.04</v>
      </c>
      <c r="S179">
        <v>0.70189999999999997</v>
      </c>
      <c r="T179">
        <v>14414.04</v>
      </c>
      <c r="U179">
        <v>14414.04</v>
      </c>
      <c r="V179">
        <v>0</v>
      </c>
      <c r="W179" t="s">
        <v>434</v>
      </c>
      <c r="X179">
        <v>731</v>
      </c>
      <c r="Y179">
        <v>334400765</v>
      </c>
    </row>
    <row r="180" spans="1:25" x14ac:dyDescent="0.25">
      <c r="A180">
        <v>2863</v>
      </c>
      <c r="B180" t="s">
        <v>183</v>
      </c>
      <c r="C180">
        <v>589932</v>
      </c>
      <c r="D180">
        <v>1930000</v>
      </c>
      <c r="E180">
        <v>249000</v>
      </c>
      <c r="F180">
        <v>0.69430000000000003</v>
      </c>
      <c r="G180">
        <v>0.30570000000000003</v>
      </c>
      <c r="H180">
        <v>1000</v>
      </c>
      <c r="I180">
        <v>1984342</v>
      </c>
      <c r="J180">
        <v>2538306</v>
      </c>
      <c r="K180">
        <v>0.70269999999999999</v>
      </c>
      <c r="L180">
        <v>0.29730000000000001</v>
      </c>
      <c r="M180">
        <v>10194</v>
      </c>
      <c r="N180">
        <v>861627</v>
      </c>
      <c r="O180">
        <v>727624.95</v>
      </c>
      <c r="P180">
        <v>0.31530000000000002</v>
      </c>
      <c r="Q180">
        <v>0.68469999999999998</v>
      </c>
      <c r="R180">
        <v>2922.19</v>
      </c>
      <c r="S180">
        <v>0.62190000000000001</v>
      </c>
      <c r="T180">
        <v>14116.19</v>
      </c>
      <c r="U180">
        <v>14116.19</v>
      </c>
      <c r="V180">
        <v>0</v>
      </c>
      <c r="W180" t="s">
        <v>434</v>
      </c>
      <c r="X180">
        <v>249</v>
      </c>
      <c r="Y180">
        <v>146893108</v>
      </c>
    </row>
    <row r="181" spans="1:25" x14ac:dyDescent="0.25">
      <c r="A181">
        <v>3862</v>
      </c>
      <c r="B181" t="s">
        <v>244</v>
      </c>
      <c r="C181">
        <v>3783492</v>
      </c>
      <c r="D181">
        <v>2895000</v>
      </c>
      <c r="E181">
        <v>366000</v>
      </c>
      <c r="F181">
        <v>-0.30690000000000001</v>
      </c>
      <c r="G181">
        <v>1.3069</v>
      </c>
      <c r="H181">
        <v>1000</v>
      </c>
      <c r="I181">
        <v>2976513</v>
      </c>
      <c r="J181">
        <v>3731004</v>
      </c>
      <c r="K181">
        <v>-0.27110000000000001</v>
      </c>
      <c r="L181">
        <v>1.2710999999999999</v>
      </c>
      <c r="M181">
        <v>10194</v>
      </c>
      <c r="N181">
        <v>1292440</v>
      </c>
      <c r="O181">
        <v>170358.99</v>
      </c>
      <c r="P181">
        <v>-1.9274</v>
      </c>
      <c r="Q181">
        <v>2.9274</v>
      </c>
      <c r="R181">
        <v>465.46</v>
      </c>
      <c r="S181">
        <v>0</v>
      </c>
      <c r="T181">
        <v>11659.46</v>
      </c>
      <c r="U181">
        <v>11659.46</v>
      </c>
      <c r="V181">
        <v>0</v>
      </c>
      <c r="W181" t="s">
        <v>435</v>
      </c>
      <c r="X181">
        <v>366</v>
      </c>
      <c r="Y181">
        <v>1384757900</v>
      </c>
    </row>
    <row r="182" spans="1:25" x14ac:dyDescent="0.25">
      <c r="A182">
        <v>2885</v>
      </c>
      <c r="B182" t="s">
        <v>185</v>
      </c>
      <c r="C182">
        <v>2089356</v>
      </c>
      <c r="D182">
        <v>2895000</v>
      </c>
      <c r="E182">
        <v>1764000</v>
      </c>
      <c r="F182">
        <v>0.27829999999999999</v>
      </c>
      <c r="G182">
        <v>0.72170000000000001</v>
      </c>
      <c r="H182">
        <v>1000</v>
      </c>
      <c r="I182">
        <v>2976513</v>
      </c>
      <c r="J182">
        <v>17982216</v>
      </c>
      <c r="K182">
        <v>0.29809999999999998</v>
      </c>
      <c r="L182">
        <v>0.70189999999999997</v>
      </c>
      <c r="M182">
        <v>10194</v>
      </c>
      <c r="N182">
        <v>1292440</v>
      </c>
      <c r="O182">
        <v>2836895.85</v>
      </c>
      <c r="P182">
        <v>-0.61660000000000004</v>
      </c>
      <c r="Q182">
        <v>1.6166</v>
      </c>
      <c r="R182">
        <v>1608.22</v>
      </c>
      <c r="S182">
        <v>0.18160000000000001</v>
      </c>
      <c r="T182">
        <v>12802.22</v>
      </c>
      <c r="U182">
        <v>12802.22</v>
      </c>
      <c r="V182">
        <v>0</v>
      </c>
      <c r="W182" t="s">
        <v>435</v>
      </c>
      <c r="X182">
        <v>1764</v>
      </c>
      <c r="Y182">
        <v>3685624593</v>
      </c>
    </row>
    <row r="183" spans="1:25" x14ac:dyDescent="0.25">
      <c r="A183">
        <v>2884</v>
      </c>
      <c r="B183" t="s">
        <v>184</v>
      </c>
      <c r="C183">
        <v>4478537</v>
      </c>
      <c r="D183">
        <v>5790000</v>
      </c>
      <c r="E183">
        <v>1295000</v>
      </c>
      <c r="F183">
        <v>0.22650000000000001</v>
      </c>
      <c r="G183">
        <v>0.77349999999999997</v>
      </c>
      <c r="H183">
        <v>1000</v>
      </c>
      <c r="I183">
        <v>5953026</v>
      </c>
      <c r="J183">
        <v>13201230</v>
      </c>
      <c r="K183">
        <v>0.2477</v>
      </c>
      <c r="L183">
        <v>0.75229999999999997</v>
      </c>
      <c r="M183">
        <v>10194</v>
      </c>
      <c r="N183">
        <v>2584881</v>
      </c>
      <c r="O183">
        <v>2719447.07</v>
      </c>
      <c r="P183">
        <v>-0.73260000000000003</v>
      </c>
      <c r="Q183">
        <v>1.7325999999999999</v>
      </c>
      <c r="R183">
        <v>2099.96</v>
      </c>
      <c r="S183">
        <v>9.1200000000000003E-2</v>
      </c>
      <c r="T183">
        <v>13293.96</v>
      </c>
      <c r="U183">
        <v>13293.96</v>
      </c>
      <c r="V183">
        <v>0</v>
      </c>
      <c r="W183" t="s">
        <v>436</v>
      </c>
      <c r="X183">
        <v>1295</v>
      </c>
      <c r="Y183">
        <v>5799705049</v>
      </c>
    </row>
    <row r="184" spans="1:25" x14ac:dyDescent="0.25">
      <c r="A184">
        <v>2891</v>
      </c>
      <c r="B184" t="s">
        <v>186</v>
      </c>
      <c r="C184">
        <v>2115295</v>
      </c>
      <c r="D184">
        <v>1930000</v>
      </c>
      <c r="E184">
        <v>276000</v>
      </c>
      <c r="F184">
        <v>-9.6000000000000002E-2</v>
      </c>
      <c r="G184">
        <v>1.0960000000000001</v>
      </c>
      <c r="H184">
        <v>1000</v>
      </c>
      <c r="I184">
        <v>1984342</v>
      </c>
      <c r="J184">
        <v>2813544</v>
      </c>
      <c r="K184">
        <v>-6.6000000000000003E-2</v>
      </c>
      <c r="L184">
        <v>1.0660000000000001</v>
      </c>
      <c r="M184">
        <v>10194</v>
      </c>
      <c r="N184">
        <v>861627</v>
      </c>
      <c r="O184">
        <v>902521.98</v>
      </c>
      <c r="P184">
        <v>-1.4550000000000001</v>
      </c>
      <c r="Q184">
        <v>2.4550000000000001</v>
      </c>
      <c r="R184">
        <v>3270.01</v>
      </c>
      <c r="S184">
        <v>0</v>
      </c>
      <c r="T184">
        <v>14464.01</v>
      </c>
      <c r="U184">
        <v>14464.01</v>
      </c>
      <c r="V184">
        <v>0</v>
      </c>
      <c r="W184" t="s">
        <v>434</v>
      </c>
      <c r="X184">
        <v>276</v>
      </c>
      <c r="Y184">
        <v>583821344</v>
      </c>
    </row>
    <row r="185" spans="1:25" x14ac:dyDescent="0.25">
      <c r="A185">
        <v>2898</v>
      </c>
      <c r="B185" t="s">
        <v>187</v>
      </c>
      <c r="C185">
        <v>955821</v>
      </c>
      <c r="D185">
        <v>1930000</v>
      </c>
      <c r="E185">
        <v>1574000</v>
      </c>
      <c r="F185">
        <v>0.50480000000000003</v>
      </c>
      <c r="G185">
        <v>0.49519999999999997</v>
      </c>
      <c r="H185">
        <v>1000</v>
      </c>
      <c r="I185">
        <v>1984342</v>
      </c>
      <c r="J185">
        <v>16045356</v>
      </c>
      <c r="K185">
        <v>0.51829999999999998</v>
      </c>
      <c r="L185">
        <v>0.48170000000000002</v>
      </c>
      <c r="M185">
        <v>10194</v>
      </c>
      <c r="N185">
        <v>861627</v>
      </c>
      <c r="O185">
        <v>3446886.53</v>
      </c>
      <c r="P185">
        <v>-0.10929999999999999</v>
      </c>
      <c r="Q185">
        <v>1.1093</v>
      </c>
      <c r="R185">
        <v>2189.89</v>
      </c>
      <c r="S185">
        <v>0.41460000000000002</v>
      </c>
      <c r="T185">
        <v>13383.89</v>
      </c>
      <c r="U185">
        <v>13383.89</v>
      </c>
      <c r="V185">
        <v>0</v>
      </c>
      <c r="W185" t="s">
        <v>434</v>
      </c>
      <c r="X185">
        <v>1574</v>
      </c>
      <c r="Y185">
        <v>1504461704</v>
      </c>
    </row>
    <row r="186" spans="1:25" x14ac:dyDescent="0.25">
      <c r="A186">
        <v>3647</v>
      </c>
      <c r="B186" t="s">
        <v>231</v>
      </c>
      <c r="C186">
        <v>10808293</v>
      </c>
      <c r="D186">
        <v>5790000</v>
      </c>
      <c r="E186">
        <v>722000</v>
      </c>
      <c r="F186">
        <v>-0.86670000000000003</v>
      </c>
      <c r="G186">
        <v>1.8667</v>
      </c>
      <c r="H186">
        <v>1000</v>
      </c>
      <c r="I186">
        <v>5953026</v>
      </c>
      <c r="J186">
        <v>7360068</v>
      </c>
      <c r="K186">
        <v>-0.81559999999999999</v>
      </c>
      <c r="L186">
        <v>1.8156000000000001</v>
      </c>
      <c r="M186">
        <v>10194</v>
      </c>
      <c r="N186">
        <v>2584881</v>
      </c>
      <c r="O186">
        <v>3147309.94</v>
      </c>
      <c r="P186">
        <v>-3.1814</v>
      </c>
      <c r="Q186">
        <v>4.1814</v>
      </c>
      <c r="R186">
        <v>4359.16</v>
      </c>
      <c r="S186">
        <v>0</v>
      </c>
      <c r="T186">
        <v>15553.16</v>
      </c>
      <c r="U186">
        <v>15553.16</v>
      </c>
      <c r="V186">
        <v>0</v>
      </c>
      <c r="W186" t="s">
        <v>436</v>
      </c>
      <c r="X186">
        <v>722</v>
      </c>
      <c r="Y186">
        <v>7803587304</v>
      </c>
    </row>
    <row r="187" spans="1:25" x14ac:dyDescent="0.25">
      <c r="A187">
        <v>2912</v>
      </c>
      <c r="B187" t="s">
        <v>188</v>
      </c>
      <c r="C187">
        <v>520729</v>
      </c>
      <c r="D187">
        <v>1930000</v>
      </c>
      <c r="E187">
        <v>1021000</v>
      </c>
      <c r="F187">
        <v>0.73019999999999996</v>
      </c>
      <c r="G187">
        <v>0.26979999999999998</v>
      </c>
      <c r="H187">
        <v>1000</v>
      </c>
      <c r="I187">
        <v>1984342</v>
      </c>
      <c r="J187">
        <v>10241374.41</v>
      </c>
      <c r="K187">
        <v>0.73760000000000003</v>
      </c>
      <c r="L187">
        <v>0.26240000000000002</v>
      </c>
      <c r="M187">
        <v>10030.73</v>
      </c>
      <c r="N187">
        <v>861627</v>
      </c>
      <c r="O187">
        <v>0</v>
      </c>
      <c r="P187">
        <v>0.39560000000000001</v>
      </c>
      <c r="Q187">
        <v>0.60440000000000005</v>
      </c>
      <c r="R187">
        <v>0</v>
      </c>
      <c r="S187">
        <v>0.7369</v>
      </c>
      <c r="T187">
        <v>11030.73</v>
      </c>
      <c r="U187">
        <v>11030.73</v>
      </c>
      <c r="V187">
        <v>0</v>
      </c>
      <c r="W187" t="s">
        <v>434</v>
      </c>
      <c r="X187">
        <v>1021</v>
      </c>
      <c r="Y187">
        <v>531664188</v>
      </c>
    </row>
    <row r="188" spans="1:25" x14ac:dyDescent="0.25">
      <c r="A188">
        <v>2940</v>
      </c>
      <c r="B188" t="s">
        <v>189</v>
      </c>
      <c r="C188">
        <v>768301</v>
      </c>
      <c r="D188">
        <v>1930000</v>
      </c>
      <c r="E188">
        <v>250000</v>
      </c>
      <c r="F188">
        <v>0.60189999999999999</v>
      </c>
      <c r="G188">
        <v>0.39810000000000001</v>
      </c>
      <c r="H188">
        <v>1000</v>
      </c>
      <c r="I188">
        <v>1984342</v>
      </c>
      <c r="J188">
        <v>2548500</v>
      </c>
      <c r="K188">
        <v>0.61280000000000001</v>
      </c>
      <c r="L188">
        <v>0.38719999999999999</v>
      </c>
      <c r="M188">
        <v>10194</v>
      </c>
      <c r="N188">
        <v>861627</v>
      </c>
      <c r="O188">
        <v>643506.80000000005</v>
      </c>
      <c r="P188">
        <v>0.10829999999999999</v>
      </c>
      <c r="Q188">
        <v>0.89170000000000005</v>
      </c>
      <c r="R188">
        <v>2574.0300000000002</v>
      </c>
      <c r="S188">
        <v>0.51770000000000005</v>
      </c>
      <c r="T188">
        <v>13768.03</v>
      </c>
      <c r="U188">
        <v>13768.03</v>
      </c>
      <c r="V188">
        <v>0</v>
      </c>
      <c r="W188" t="s">
        <v>434</v>
      </c>
      <c r="X188">
        <v>250</v>
      </c>
      <c r="Y188">
        <v>192075152</v>
      </c>
    </row>
    <row r="189" spans="1:25" x14ac:dyDescent="0.25">
      <c r="A189">
        <v>2961</v>
      </c>
      <c r="B189" t="s">
        <v>190</v>
      </c>
      <c r="C189">
        <v>565919</v>
      </c>
      <c r="D189">
        <v>1930000</v>
      </c>
      <c r="E189">
        <v>418000</v>
      </c>
      <c r="F189">
        <v>0.70679999999999998</v>
      </c>
      <c r="G189">
        <v>0.29320000000000002</v>
      </c>
      <c r="H189">
        <v>1000</v>
      </c>
      <c r="I189">
        <v>1984342</v>
      </c>
      <c r="J189">
        <v>4261092</v>
      </c>
      <c r="K189">
        <v>0.71479999999999999</v>
      </c>
      <c r="L189">
        <v>0.28520000000000001</v>
      </c>
      <c r="M189">
        <v>10194</v>
      </c>
      <c r="N189">
        <v>861627</v>
      </c>
      <c r="O189">
        <v>258649.9</v>
      </c>
      <c r="P189">
        <v>0.34320000000000001</v>
      </c>
      <c r="Q189">
        <v>0.65680000000000005</v>
      </c>
      <c r="R189">
        <v>618.78</v>
      </c>
      <c r="S189">
        <v>0.69469999999999998</v>
      </c>
      <c r="T189">
        <v>11812.78</v>
      </c>
      <c r="U189">
        <v>11812.78</v>
      </c>
      <c r="V189">
        <v>0</v>
      </c>
      <c r="W189" t="s">
        <v>434</v>
      </c>
      <c r="X189">
        <v>418</v>
      </c>
      <c r="Y189">
        <v>236553964</v>
      </c>
    </row>
    <row r="190" spans="1:25" x14ac:dyDescent="0.25">
      <c r="A190">
        <v>3087</v>
      </c>
      <c r="B190" t="s">
        <v>191</v>
      </c>
      <c r="C190">
        <v>7332973</v>
      </c>
      <c r="D190">
        <v>2895000</v>
      </c>
      <c r="E190">
        <v>100000</v>
      </c>
      <c r="F190">
        <v>-1.5329999999999999</v>
      </c>
      <c r="G190">
        <v>2.5329999999999999</v>
      </c>
      <c r="H190">
        <v>1000</v>
      </c>
      <c r="I190">
        <v>2976513</v>
      </c>
      <c r="J190">
        <v>1019400</v>
      </c>
      <c r="K190">
        <v>-1.4636</v>
      </c>
      <c r="L190">
        <v>2.4636</v>
      </c>
      <c r="M190">
        <v>10194</v>
      </c>
      <c r="N190">
        <v>1292440</v>
      </c>
      <c r="O190">
        <v>962617.72</v>
      </c>
      <c r="P190">
        <v>-4.6737000000000002</v>
      </c>
      <c r="Q190">
        <v>5.6737000000000002</v>
      </c>
      <c r="R190">
        <v>9626.18</v>
      </c>
      <c r="S190">
        <v>0</v>
      </c>
      <c r="T190">
        <v>20820.18</v>
      </c>
      <c r="U190">
        <v>20820.18</v>
      </c>
      <c r="V190">
        <v>0</v>
      </c>
      <c r="W190" t="s">
        <v>435</v>
      </c>
      <c r="X190">
        <v>100</v>
      </c>
      <c r="Y190">
        <v>733297321</v>
      </c>
    </row>
    <row r="191" spans="1:25" x14ac:dyDescent="0.25">
      <c r="A191">
        <v>3094</v>
      </c>
      <c r="B191" t="s">
        <v>192</v>
      </c>
      <c r="C191">
        <v>13094133</v>
      </c>
      <c r="D191">
        <v>2895000</v>
      </c>
      <c r="E191">
        <v>89000</v>
      </c>
      <c r="F191">
        <v>-3.5230000000000001</v>
      </c>
      <c r="G191">
        <v>4.5229999999999997</v>
      </c>
      <c r="H191">
        <v>1000</v>
      </c>
      <c r="I191">
        <v>2976513</v>
      </c>
      <c r="J191">
        <v>907266</v>
      </c>
      <c r="K191">
        <v>-3.3992</v>
      </c>
      <c r="L191">
        <v>4.3992000000000004</v>
      </c>
      <c r="M191">
        <v>10194</v>
      </c>
      <c r="N191">
        <v>1292440</v>
      </c>
      <c r="O191">
        <v>526509.80000000005</v>
      </c>
      <c r="P191">
        <v>-9.1312999999999995</v>
      </c>
      <c r="Q191">
        <v>10.1313</v>
      </c>
      <c r="R191">
        <v>5915.84</v>
      </c>
      <c r="S191">
        <v>0</v>
      </c>
      <c r="T191">
        <v>17109.84</v>
      </c>
      <c r="U191">
        <v>17109.84</v>
      </c>
      <c r="V191">
        <v>0</v>
      </c>
      <c r="W191" t="s">
        <v>435</v>
      </c>
      <c r="X191">
        <v>89</v>
      </c>
      <c r="Y191">
        <v>1165377801</v>
      </c>
    </row>
    <row r="192" spans="1:25" x14ac:dyDescent="0.25">
      <c r="A192">
        <v>3129</v>
      </c>
      <c r="B192" t="s">
        <v>194</v>
      </c>
      <c r="C192">
        <v>537670</v>
      </c>
      <c r="D192">
        <v>1930000</v>
      </c>
      <c r="E192">
        <v>1296000</v>
      </c>
      <c r="F192">
        <v>0.72140000000000004</v>
      </c>
      <c r="G192">
        <v>0.27860000000000001</v>
      </c>
      <c r="H192">
        <v>1000</v>
      </c>
      <c r="I192">
        <v>1984342</v>
      </c>
      <c r="J192">
        <v>13211424</v>
      </c>
      <c r="K192">
        <v>0.72899999999999998</v>
      </c>
      <c r="L192">
        <v>0.27100000000000002</v>
      </c>
      <c r="M192">
        <v>10194</v>
      </c>
      <c r="N192">
        <v>861627</v>
      </c>
      <c r="O192">
        <v>200783.01</v>
      </c>
      <c r="P192">
        <v>0.376</v>
      </c>
      <c r="Q192">
        <v>0.624</v>
      </c>
      <c r="R192">
        <v>154.93</v>
      </c>
      <c r="S192">
        <v>0.72360000000000002</v>
      </c>
      <c r="T192">
        <v>11348.93</v>
      </c>
      <c r="U192">
        <v>11348.93</v>
      </c>
      <c r="V192">
        <v>0</v>
      </c>
      <c r="W192" t="s">
        <v>434</v>
      </c>
      <c r="X192">
        <v>1296</v>
      </c>
      <c r="Y192">
        <v>696819891</v>
      </c>
    </row>
    <row r="193" spans="1:25" x14ac:dyDescent="0.25">
      <c r="A193">
        <v>3150</v>
      </c>
      <c r="B193" t="s">
        <v>195</v>
      </c>
      <c r="C193">
        <v>1125265</v>
      </c>
      <c r="D193">
        <v>1930000</v>
      </c>
      <c r="E193">
        <v>1494000</v>
      </c>
      <c r="F193">
        <v>0.41699999999999998</v>
      </c>
      <c r="G193">
        <v>0.58299999999999996</v>
      </c>
      <c r="H193">
        <v>1000</v>
      </c>
      <c r="I193">
        <v>1984342</v>
      </c>
      <c r="J193">
        <v>15229836</v>
      </c>
      <c r="K193">
        <v>0.43290000000000001</v>
      </c>
      <c r="L193">
        <v>0.56710000000000005</v>
      </c>
      <c r="M193">
        <v>10194</v>
      </c>
      <c r="N193">
        <v>861627</v>
      </c>
      <c r="O193">
        <v>2247792.0699999998</v>
      </c>
      <c r="P193">
        <v>-0.30599999999999999</v>
      </c>
      <c r="Q193">
        <v>1.306</v>
      </c>
      <c r="R193">
        <v>1504.55</v>
      </c>
      <c r="S193">
        <v>0.34410000000000002</v>
      </c>
      <c r="T193">
        <v>12698.55</v>
      </c>
      <c r="U193">
        <v>12698.55</v>
      </c>
      <c r="V193">
        <v>0</v>
      </c>
      <c r="W193" t="s">
        <v>434</v>
      </c>
      <c r="X193">
        <v>1494</v>
      </c>
      <c r="Y193">
        <v>1681145764</v>
      </c>
    </row>
    <row r="194" spans="1:25" x14ac:dyDescent="0.25">
      <c r="A194">
        <v>3171</v>
      </c>
      <c r="B194" t="s">
        <v>196</v>
      </c>
      <c r="C194">
        <v>647236</v>
      </c>
      <c r="D194">
        <v>1930000</v>
      </c>
      <c r="E194">
        <v>1074000</v>
      </c>
      <c r="F194">
        <v>0.66459999999999997</v>
      </c>
      <c r="G194">
        <v>0.33539999999999998</v>
      </c>
      <c r="H194">
        <v>1000</v>
      </c>
      <c r="I194">
        <v>1984342</v>
      </c>
      <c r="J194">
        <v>10948356</v>
      </c>
      <c r="K194">
        <v>0.67379999999999995</v>
      </c>
      <c r="L194">
        <v>0.32619999999999999</v>
      </c>
      <c r="M194">
        <v>10194</v>
      </c>
      <c r="N194">
        <v>861627</v>
      </c>
      <c r="O194">
        <v>3135192.51</v>
      </c>
      <c r="P194">
        <v>0.24879999999999999</v>
      </c>
      <c r="Q194">
        <v>0.75119999999999998</v>
      </c>
      <c r="R194">
        <v>2919.17</v>
      </c>
      <c r="S194">
        <v>0.58530000000000004</v>
      </c>
      <c r="T194">
        <v>14113.17</v>
      </c>
      <c r="U194">
        <v>14113.17</v>
      </c>
      <c r="V194">
        <v>0</v>
      </c>
      <c r="W194" t="s">
        <v>434</v>
      </c>
      <c r="X194">
        <v>1074</v>
      </c>
      <c r="Y194">
        <v>695131314</v>
      </c>
    </row>
    <row r="195" spans="1:25" x14ac:dyDescent="0.25">
      <c r="A195">
        <v>3206</v>
      </c>
      <c r="B195" t="s">
        <v>197</v>
      </c>
      <c r="C195">
        <v>513227</v>
      </c>
      <c r="D195">
        <v>1930000</v>
      </c>
      <c r="E195">
        <v>516000</v>
      </c>
      <c r="F195">
        <v>0.73409999999999997</v>
      </c>
      <c r="G195">
        <v>0.26590000000000003</v>
      </c>
      <c r="H195">
        <v>1000</v>
      </c>
      <c r="I195">
        <v>1984342</v>
      </c>
      <c r="J195">
        <v>5113167.03</v>
      </c>
      <c r="K195">
        <v>0.74139999999999995</v>
      </c>
      <c r="L195">
        <v>0.2586</v>
      </c>
      <c r="M195">
        <v>9909.24</v>
      </c>
      <c r="N195">
        <v>861627</v>
      </c>
      <c r="O195">
        <v>0</v>
      </c>
      <c r="P195">
        <v>0.40439999999999998</v>
      </c>
      <c r="Q195">
        <v>0.59560000000000002</v>
      </c>
      <c r="R195">
        <v>0</v>
      </c>
      <c r="S195">
        <v>0.74070000000000003</v>
      </c>
      <c r="T195">
        <v>10909.24</v>
      </c>
      <c r="U195">
        <v>10909.24</v>
      </c>
      <c r="V195">
        <v>0</v>
      </c>
      <c r="W195" t="s">
        <v>434</v>
      </c>
      <c r="X195">
        <v>516</v>
      </c>
      <c r="Y195">
        <v>264825314</v>
      </c>
    </row>
    <row r="196" spans="1:25" x14ac:dyDescent="0.25">
      <c r="A196">
        <v>3213</v>
      </c>
      <c r="B196" t="s">
        <v>198</v>
      </c>
      <c r="C196">
        <v>949098</v>
      </c>
      <c r="D196">
        <v>1930000</v>
      </c>
      <c r="E196">
        <v>477000</v>
      </c>
      <c r="F196">
        <v>0.50819999999999999</v>
      </c>
      <c r="G196">
        <v>0.49180000000000001</v>
      </c>
      <c r="H196">
        <v>1000</v>
      </c>
      <c r="I196">
        <v>1984342</v>
      </c>
      <c r="J196">
        <v>4862538</v>
      </c>
      <c r="K196">
        <v>0.52170000000000005</v>
      </c>
      <c r="L196">
        <v>0.4783</v>
      </c>
      <c r="M196">
        <v>10194</v>
      </c>
      <c r="N196">
        <v>861627</v>
      </c>
      <c r="O196">
        <v>516548.74</v>
      </c>
      <c r="P196">
        <v>-0.10150000000000001</v>
      </c>
      <c r="Q196">
        <v>1.1014999999999999</v>
      </c>
      <c r="R196">
        <v>1082.9100000000001</v>
      </c>
      <c r="S196">
        <v>0.46560000000000001</v>
      </c>
      <c r="T196">
        <v>12276.91</v>
      </c>
      <c r="U196">
        <v>12276.91</v>
      </c>
      <c r="V196">
        <v>0</v>
      </c>
      <c r="W196" t="s">
        <v>434</v>
      </c>
      <c r="X196">
        <v>477</v>
      </c>
      <c r="Y196">
        <v>452719761</v>
      </c>
    </row>
    <row r="197" spans="1:25" x14ac:dyDescent="0.25">
      <c r="A197">
        <v>3220</v>
      </c>
      <c r="B197" t="s">
        <v>199</v>
      </c>
      <c r="C197">
        <v>732603</v>
      </c>
      <c r="D197">
        <v>1930000</v>
      </c>
      <c r="E197">
        <v>1831000</v>
      </c>
      <c r="F197">
        <v>0.62039999999999995</v>
      </c>
      <c r="G197">
        <v>0.37959999999999999</v>
      </c>
      <c r="H197">
        <v>1000</v>
      </c>
      <c r="I197">
        <v>1984342</v>
      </c>
      <c r="J197">
        <v>18665214</v>
      </c>
      <c r="K197">
        <v>0.63080000000000003</v>
      </c>
      <c r="L197">
        <v>0.36919999999999997</v>
      </c>
      <c r="M197">
        <v>10194</v>
      </c>
      <c r="N197">
        <v>861627</v>
      </c>
      <c r="O197">
        <v>2356941.81</v>
      </c>
      <c r="P197">
        <v>0.1497</v>
      </c>
      <c r="Q197">
        <v>0.85029999999999994</v>
      </c>
      <c r="R197">
        <v>1287.24</v>
      </c>
      <c r="S197">
        <v>0.58040000000000003</v>
      </c>
      <c r="T197">
        <v>12481.24</v>
      </c>
      <c r="U197">
        <v>12481.24</v>
      </c>
      <c r="V197">
        <v>0</v>
      </c>
      <c r="W197" t="s">
        <v>434</v>
      </c>
      <c r="X197">
        <v>1831</v>
      </c>
      <c r="Y197">
        <v>1341396407</v>
      </c>
    </row>
    <row r="198" spans="1:25" x14ac:dyDescent="0.25">
      <c r="A198">
        <v>3269</v>
      </c>
      <c r="B198" t="s">
        <v>200</v>
      </c>
      <c r="C198">
        <v>1356184</v>
      </c>
      <c r="D198">
        <v>1930000</v>
      </c>
      <c r="E198">
        <v>26904000</v>
      </c>
      <c r="F198">
        <v>0.29730000000000001</v>
      </c>
      <c r="G198">
        <v>0.70269999999999999</v>
      </c>
      <c r="H198">
        <v>1000</v>
      </c>
      <c r="I198">
        <v>1984342</v>
      </c>
      <c r="J198">
        <v>274259376</v>
      </c>
      <c r="K198">
        <v>0.31659999999999999</v>
      </c>
      <c r="L198">
        <v>0.68340000000000001</v>
      </c>
      <c r="M198">
        <v>10194</v>
      </c>
      <c r="N198">
        <v>861627</v>
      </c>
      <c r="O198">
        <v>96209217.069999993</v>
      </c>
      <c r="P198">
        <v>-0.57399999999999995</v>
      </c>
      <c r="Q198">
        <v>1.5740000000000001</v>
      </c>
      <c r="R198">
        <v>3576.02</v>
      </c>
      <c r="S198">
        <v>9.9599999999999994E-2</v>
      </c>
      <c r="T198">
        <v>14770.02</v>
      </c>
      <c r="U198">
        <v>14770.02</v>
      </c>
      <c r="V198">
        <v>0</v>
      </c>
      <c r="W198" t="s">
        <v>434</v>
      </c>
      <c r="X198">
        <v>26904</v>
      </c>
      <c r="Y198">
        <v>36486785574</v>
      </c>
    </row>
    <row r="199" spans="1:25" x14ac:dyDescent="0.25">
      <c r="A199">
        <v>3276</v>
      </c>
      <c r="B199" t="s">
        <v>201</v>
      </c>
      <c r="C199">
        <v>673490</v>
      </c>
      <c r="D199">
        <v>1930000</v>
      </c>
      <c r="E199">
        <v>661000</v>
      </c>
      <c r="F199">
        <v>0.65100000000000002</v>
      </c>
      <c r="G199">
        <v>0.34899999999999998</v>
      </c>
      <c r="H199">
        <v>1000</v>
      </c>
      <c r="I199">
        <v>1984342</v>
      </c>
      <c r="J199">
        <v>6738234</v>
      </c>
      <c r="K199">
        <v>0.66059999999999997</v>
      </c>
      <c r="L199">
        <v>0.33939999999999998</v>
      </c>
      <c r="M199">
        <v>10194</v>
      </c>
      <c r="N199">
        <v>861627</v>
      </c>
      <c r="O199">
        <v>333617.84000000003</v>
      </c>
      <c r="P199">
        <v>0.21840000000000001</v>
      </c>
      <c r="Q199">
        <v>0.78159999999999996</v>
      </c>
      <c r="R199">
        <v>504.72</v>
      </c>
      <c r="S199">
        <v>0.64070000000000005</v>
      </c>
      <c r="T199">
        <v>11698.72</v>
      </c>
      <c r="U199">
        <v>11698.72</v>
      </c>
      <c r="V199">
        <v>0</v>
      </c>
      <c r="W199" t="s">
        <v>434</v>
      </c>
      <c r="X199">
        <v>661</v>
      </c>
      <c r="Y199">
        <v>445177111</v>
      </c>
    </row>
    <row r="200" spans="1:25" x14ac:dyDescent="0.25">
      <c r="A200">
        <v>3290</v>
      </c>
      <c r="B200" t="s">
        <v>202</v>
      </c>
      <c r="C200">
        <v>638924</v>
      </c>
      <c r="D200">
        <v>1930000</v>
      </c>
      <c r="E200">
        <v>5233000</v>
      </c>
      <c r="F200">
        <v>0.66900000000000004</v>
      </c>
      <c r="G200">
        <v>0.33100000000000002</v>
      </c>
      <c r="H200">
        <v>1000</v>
      </c>
      <c r="I200">
        <v>1984342</v>
      </c>
      <c r="J200">
        <v>52038361.520000003</v>
      </c>
      <c r="K200">
        <v>0.67800000000000005</v>
      </c>
      <c r="L200">
        <v>0.32200000000000001</v>
      </c>
      <c r="M200">
        <v>9944.27</v>
      </c>
      <c r="N200">
        <v>861627</v>
      </c>
      <c r="O200">
        <v>0</v>
      </c>
      <c r="P200">
        <v>0.25850000000000001</v>
      </c>
      <c r="Q200">
        <v>0.74150000000000005</v>
      </c>
      <c r="R200">
        <v>0</v>
      </c>
      <c r="S200">
        <v>0.67720000000000002</v>
      </c>
      <c r="T200">
        <v>10944.27</v>
      </c>
      <c r="U200">
        <v>10944.27</v>
      </c>
      <c r="V200">
        <v>0</v>
      </c>
      <c r="W200" t="s">
        <v>434</v>
      </c>
      <c r="X200">
        <v>5233</v>
      </c>
      <c r="Y200">
        <v>3343488787</v>
      </c>
    </row>
    <row r="201" spans="1:25" x14ac:dyDescent="0.25">
      <c r="A201">
        <v>3297</v>
      </c>
      <c r="B201" t="s">
        <v>203</v>
      </c>
      <c r="C201">
        <v>902779</v>
      </c>
      <c r="D201">
        <v>1930000</v>
      </c>
      <c r="E201">
        <v>1254000</v>
      </c>
      <c r="F201">
        <v>0.53220000000000001</v>
      </c>
      <c r="G201">
        <v>0.46779999999999999</v>
      </c>
      <c r="H201">
        <v>1000</v>
      </c>
      <c r="I201">
        <v>1984342</v>
      </c>
      <c r="J201">
        <v>12783276</v>
      </c>
      <c r="K201">
        <v>0.54500000000000004</v>
      </c>
      <c r="L201">
        <v>0.45500000000000002</v>
      </c>
      <c r="M201">
        <v>10194</v>
      </c>
      <c r="N201">
        <v>861627</v>
      </c>
      <c r="O201">
        <v>2810826.35</v>
      </c>
      <c r="P201">
        <v>-4.7800000000000002E-2</v>
      </c>
      <c r="Q201">
        <v>1.0478000000000001</v>
      </c>
      <c r="R201">
        <v>2241.4899999999998</v>
      </c>
      <c r="S201">
        <v>0.44519999999999998</v>
      </c>
      <c r="T201">
        <v>13435.49</v>
      </c>
      <c r="U201">
        <v>13435.49</v>
      </c>
      <c r="V201">
        <v>0</v>
      </c>
      <c r="W201" t="s">
        <v>434</v>
      </c>
      <c r="X201">
        <v>1254</v>
      </c>
      <c r="Y201">
        <v>1132084372</v>
      </c>
    </row>
    <row r="202" spans="1:25" x14ac:dyDescent="0.25">
      <c r="A202">
        <v>1897</v>
      </c>
      <c r="B202" t="s">
        <v>122</v>
      </c>
      <c r="C202">
        <v>2697640</v>
      </c>
      <c r="D202">
        <v>2895000</v>
      </c>
      <c r="E202">
        <v>414000</v>
      </c>
      <c r="F202">
        <v>6.8199999999999997E-2</v>
      </c>
      <c r="G202">
        <v>0.93179999999999996</v>
      </c>
      <c r="H202">
        <v>1000</v>
      </c>
      <c r="I202">
        <v>2976513</v>
      </c>
      <c r="J202">
        <v>4220316</v>
      </c>
      <c r="K202">
        <v>9.3700000000000006E-2</v>
      </c>
      <c r="L202">
        <v>0.90629999999999999</v>
      </c>
      <c r="M202">
        <v>10194</v>
      </c>
      <c r="N202">
        <v>1292440</v>
      </c>
      <c r="O202">
        <v>3648629.72</v>
      </c>
      <c r="P202">
        <v>-1.0871999999999999</v>
      </c>
      <c r="Q202">
        <v>2.0872000000000002</v>
      </c>
      <c r="R202">
        <v>8813.1200000000008</v>
      </c>
      <c r="S202">
        <v>3.3999999999999998E-3</v>
      </c>
      <c r="T202">
        <v>20007.12</v>
      </c>
      <c r="U202">
        <v>20007.12</v>
      </c>
      <c r="V202" s="44">
        <v>-3.6379800000000002E-12</v>
      </c>
      <c r="W202" t="s">
        <v>435</v>
      </c>
      <c r="X202">
        <v>414</v>
      </c>
      <c r="Y202">
        <v>1116823125</v>
      </c>
    </row>
    <row r="203" spans="1:25" x14ac:dyDescent="0.25">
      <c r="A203">
        <v>3304</v>
      </c>
      <c r="B203" t="s">
        <v>204</v>
      </c>
      <c r="C203">
        <v>738402</v>
      </c>
      <c r="D203">
        <v>1930000</v>
      </c>
      <c r="E203">
        <v>706000</v>
      </c>
      <c r="F203">
        <v>0.61739999999999995</v>
      </c>
      <c r="G203">
        <v>0.3826</v>
      </c>
      <c r="H203">
        <v>1000</v>
      </c>
      <c r="I203">
        <v>1984342</v>
      </c>
      <c r="J203">
        <v>7196964</v>
      </c>
      <c r="K203">
        <v>0.62790000000000001</v>
      </c>
      <c r="L203">
        <v>0.37209999999999999</v>
      </c>
      <c r="M203">
        <v>10194</v>
      </c>
      <c r="N203">
        <v>861627</v>
      </c>
      <c r="O203">
        <v>1656048.3</v>
      </c>
      <c r="P203">
        <v>0.14299999999999999</v>
      </c>
      <c r="Q203">
        <v>0.85699999999999998</v>
      </c>
      <c r="R203">
        <v>2345.6799999999998</v>
      </c>
      <c r="S203">
        <v>0.54310000000000003</v>
      </c>
      <c r="T203">
        <v>13539.68</v>
      </c>
      <c r="U203">
        <v>13539.68</v>
      </c>
      <c r="V203">
        <v>0</v>
      </c>
      <c r="W203" t="s">
        <v>434</v>
      </c>
      <c r="X203">
        <v>706</v>
      </c>
      <c r="Y203">
        <v>521311499</v>
      </c>
    </row>
    <row r="204" spans="1:25" x14ac:dyDescent="0.25">
      <c r="A204">
        <v>3311</v>
      </c>
      <c r="B204" t="s">
        <v>205</v>
      </c>
      <c r="C204">
        <v>606685</v>
      </c>
      <c r="D204">
        <v>1930000</v>
      </c>
      <c r="E204">
        <v>2138000</v>
      </c>
      <c r="F204">
        <v>0.68569999999999998</v>
      </c>
      <c r="G204">
        <v>0.31430000000000002</v>
      </c>
      <c r="H204">
        <v>1000</v>
      </c>
      <c r="I204">
        <v>1984342</v>
      </c>
      <c r="J204">
        <v>21794772</v>
      </c>
      <c r="K204">
        <v>0.69430000000000003</v>
      </c>
      <c r="L204">
        <v>0.30570000000000003</v>
      </c>
      <c r="M204">
        <v>10194</v>
      </c>
      <c r="N204">
        <v>861627</v>
      </c>
      <c r="O204">
        <v>2889190.39</v>
      </c>
      <c r="P204">
        <v>0.2959</v>
      </c>
      <c r="Q204">
        <v>0.70409999999999995</v>
      </c>
      <c r="R204">
        <v>1351.35</v>
      </c>
      <c r="S204">
        <v>0.65069999999999995</v>
      </c>
      <c r="T204">
        <v>12545.35</v>
      </c>
      <c r="U204">
        <v>12545.35</v>
      </c>
      <c r="V204">
        <v>0</v>
      </c>
      <c r="W204" t="s">
        <v>434</v>
      </c>
      <c r="X204">
        <v>2138</v>
      </c>
      <c r="Y204">
        <v>1297093508</v>
      </c>
    </row>
    <row r="205" spans="1:25" x14ac:dyDescent="0.25">
      <c r="A205">
        <v>3318</v>
      </c>
      <c r="B205" t="s">
        <v>206</v>
      </c>
      <c r="C205">
        <v>684794</v>
      </c>
      <c r="D205">
        <v>1930000</v>
      </c>
      <c r="E205">
        <v>508000</v>
      </c>
      <c r="F205">
        <v>0.6452</v>
      </c>
      <c r="G205">
        <v>0.3548</v>
      </c>
      <c r="H205">
        <v>1000</v>
      </c>
      <c r="I205">
        <v>1984342</v>
      </c>
      <c r="J205">
        <v>4727006.29</v>
      </c>
      <c r="K205">
        <v>0.65490000000000004</v>
      </c>
      <c r="L205">
        <v>0.34510000000000002</v>
      </c>
      <c r="M205">
        <v>9305.1299999999992</v>
      </c>
      <c r="N205">
        <v>861627</v>
      </c>
      <c r="O205">
        <v>0</v>
      </c>
      <c r="P205">
        <v>0.20519999999999999</v>
      </c>
      <c r="Q205">
        <v>0.79479999999999995</v>
      </c>
      <c r="R205">
        <v>0</v>
      </c>
      <c r="S205">
        <v>0.65400000000000003</v>
      </c>
      <c r="T205">
        <v>10305.129999999999</v>
      </c>
      <c r="U205">
        <v>10305.129999999999</v>
      </c>
      <c r="V205">
        <v>0</v>
      </c>
      <c r="W205" t="s">
        <v>434</v>
      </c>
      <c r="X205">
        <v>508</v>
      </c>
      <c r="Y205">
        <v>347875135</v>
      </c>
    </row>
    <row r="206" spans="1:25" x14ac:dyDescent="0.25">
      <c r="A206">
        <v>3325</v>
      </c>
      <c r="B206" t="s">
        <v>207</v>
      </c>
      <c r="C206">
        <v>1020808</v>
      </c>
      <c r="D206">
        <v>1930000</v>
      </c>
      <c r="E206">
        <v>802000</v>
      </c>
      <c r="F206">
        <v>0.47110000000000002</v>
      </c>
      <c r="G206">
        <v>0.52890000000000004</v>
      </c>
      <c r="H206">
        <v>1000</v>
      </c>
      <c r="I206">
        <v>1984342</v>
      </c>
      <c r="J206">
        <v>8077522.1200000001</v>
      </c>
      <c r="K206">
        <v>0.48559999999999998</v>
      </c>
      <c r="L206">
        <v>0.51439999999999997</v>
      </c>
      <c r="M206">
        <v>10071.719999999999</v>
      </c>
      <c r="N206">
        <v>861627</v>
      </c>
      <c r="O206">
        <v>0</v>
      </c>
      <c r="P206">
        <v>-0.1847</v>
      </c>
      <c r="Q206">
        <v>1.1847000000000001</v>
      </c>
      <c r="R206">
        <v>0</v>
      </c>
      <c r="S206">
        <v>0.48430000000000001</v>
      </c>
      <c r="T206">
        <v>11071.72</v>
      </c>
      <c r="U206">
        <v>11071.72</v>
      </c>
      <c r="V206">
        <v>0</v>
      </c>
      <c r="W206" t="s">
        <v>434</v>
      </c>
      <c r="X206">
        <v>802</v>
      </c>
      <c r="Y206">
        <v>818688223</v>
      </c>
    </row>
    <row r="207" spans="1:25" x14ac:dyDescent="0.25">
      <c r="A207">
        <v>3332</v>
      </c>
      <c r="B207" t="s">
        <v>208</v>
      </c>
      <c r="C207">
        <v>620083</v>
      </c>
      <c r="D207">
        <v>1930000</v>
      </c>
      <c r="E207">
        <v>983000</v>
      </c>
      <c r="F207">
        <v>0.67869999999999997</v>
      </c>
      <c r="G207">
        <v>0.32129999999999997</v>
      </c>
      <c r="H207">
        <v>1000</v>
      </c>
      <c r="I207">
        <v>1984342</v>
      </c>
      <c r="J207">
        <v>10020702</v>
      </c>
      <c r="K207">
        <v>0.6875</v>
      </c>
      <c r="L207">
        <v>0.3125</v>
      </c>
      <c r="M207">
        <v>10194</v>
      </c>
      <c r="N207">
        <v>861627</v>
      </c>
      <c r="O207">
        <v>1880383.87</v>
      </c>
      <c r="P207">
        <v>0.28029999999999999</v>
      </c>
      <c r="Q207">
        <v>0.71970000000000001</v>
      </c>
      <c r="R207">
        <v>1912.9</v>
      </c>
      <c r="S207">
        <v>0.62739999999999996</v>
      </c>
      <c r="T207">
        <v>13106.9</v>
      </c>
      <c r="U207">
        <v>13106.9</v>
      </c>
      <c r="V207">
        <v>0</v>
      </c>
      <c r="W207" t="s">
        <v>434</v>
      </c>
      <c r="X207">
        <v>983</v>
      </c>
      <c r="Y207">
        <v>609541125</v>
      </c>
    </row>
    <row r="208" spans="1:25" x14ac:dyDescent="0.25">
      <c r="A208">
        <v>3339</v>
      </c>
      <c r="B208" t="s">
        <v>209</v>
      </c>
      <c r="C208">
        <v>749388</v>
      </c>
      <c r="D208">
        <v>1930000</v>
      </c>
      <c r="E208">
        <v>3922000</v>
      </c>
      <c r="F208">
        <v>0.61170000000000002</v>
      </c>
      <c r="G208">
        <v>0.38829999999999998</v>
      </c>
      <c r="H208">
        <v>1000</v>
      </c>
      <c r="I208">
        <v>1984342</v>
      </c>
      <c r="J208">
        <v>39980868</v>
      </c>
      <c r="K208">
        <v>0.62229999999999996</v>
      </c>
      <c r="L208">
        <v>0.37769999999999998</v>
      </c>
      <c r="M208">
        <v>10194</v>
      </c>
      <c r="N208">
        <v>861627</v>
      </c>
      <c r="O208">
        <v>5135082.47</v>
      </c>
      <c r="P208">
        <v>0.1303</v>
      </c>
      <c r="Q208">
        <v>0.86970000000000003</v>
      </c>
      <c r="R208">
        <v>1309.3</v>
      </c>
      <c r="S208">
        <v>0.56999999999999995</v>
      </c>
      <c r="T208">
        <v>12503.3</v>
      </c>
      <c r="U208">
        <v>12503.3</v>
      </c>
      <c r="V208">
        <v>0</v>
      </c>
      <c r="W208" t="s">
        <v>434</v>
      </c>
      <c r="X208">
        <v>3922</v>
      </c>
      <c r="Y208">
        <v>2939100951</v>
      </c>
    </row>
    <row r="209" spans="1:25" x14ac:dyDescent="0.25">
      <c r="A209">
        <v>3360</v>
      </c>
      <c r="B209" t="s">
        <v>210</v>
      </c>
      <c r="C209">
        <v>712012</v>
      </c>
      <c r="D209">
        <v>1930000</v>
      </c>
      <c r="E209">
        <v>1410000</v>
      </c>
      <c r="F209">
        <v>0.63109999999999999</v>
      </c>
      <c r="G209">
        <v>0.36890000000000001</v>
      </c>
      <c r="H209">
        <v>1000</v>
      </c>
      <c r="I209">
        <v>1984342</v>
      </c>
      <c r="J209">
        <v>14373540</v>
      </c>
      <c r="K209">
        <v>0.64119999999999999</v>
      </c>
      <c r="L209">
        <v>0.35880000000000001</v>
      </c>
      <c r="M209">
        <v>10194</v>
      </c>
      <c r="N209">
        <v>861627</v>
      </c>
      <c r="O209">
        <v>2703705.57</v>
      </c>
      <c r="P209">
        <v>0.1736</v>
      </c>
      <c r="Q209">
        <v>0.82640000000000002</v>
      </c>
      <c r="R209">
        <v>1917.52</v>
      </c>
      <c r="S209">
        <v>0.57199999999999995</v>
      </c>
      <c r="T209">
        <v>13111.52</v>
      </c>
      <c r="U209">
        <v>13111.52</v>
      </c>
      <c r="V209">
        <v>0</v>
      </c>
      <c r="W209" t="s">
        <v>434</v>
      </c>
      <c r="X209">
        <v>1410</v>
      </c>
      <c r="Y209">
        <v>1003936309</v>
      </c>
    </row>
    <row r="210" spans="1:25" x14ac:dyDescent="0.25">
      <c r="A210">
        <v>3367</v>
      </c>
      <c r="B210" t="s">
        <v>211</v>
      </c>
      <c r="C210">
        <v>784331</v>
      </c>
      <c r="D210">
        <v>1930000</v>
      </c>
      <c r="E210">
        <v>1057000</v>
      </c>
      <c r="F210">
        <v>0.59360000000000002</v>
      </c>
      <c r="G210">
        <v>0.40639999999999998</v>
      </c>
      <c r="H210">
        <v>1000</v>
      </c>
      <c r="I210">
        <v>1984342</v>
      </c>
      <c r="J210">
        <v>10775058</v>
      </c>
      <c r="K210">
        <v>0.60470000000000002</v>
      </c>
      <c r="L210">
        <v>0.39529999999999998</v>
      </c>
      <c r="M210">
        <v>10194</v>
      </c>
      <c r="N210">
        <v>861627</v>
      </c>
      <c r="O210">
        <v>3087843.14</v>
      </c>
      <c r="P210">
        <v>8.9700000000000002E-2</v>
      </c>
      <c r="Q210">
        <v>0.9103</v>
      </c>
      <c r="R210">
        <v>2921.33</v>
      </c>
      <c r="S210">
        <v>0.49740000000000001</v>
      </c>
      <c r="T210">
        <v>14115.33</v>
      </c>
      <c r="U210">
        <v>14115.33</v>
      </c>
      <c r="V210">
        <v>0</v>
      </c>
      <c r="W210" t="s">
        <v>434</v>
      </c>
      <c r="X210">
        <v>1057</v>
      </c>
      <c r="Y210">
        <v>829037980</v>
      </c>
    </row>
    <row r="211" spans="1:25" x14ac:dyDescent="0.25">
      <c r="A211">
        <v>3381</v>
      </c>
      <c r="B211" t="s">
        <v>212</v>
      </c>
      <c r="C211">
        <v>869514</v>
      </c>
      <c r="D211">
        <v>1930000</v>
      </c>
      <c r="E211">
        <v>2367000</v>
      </c>
      <c r="F211">
        <v>0.54949999999999999</v>
      </c>
      <c r="G211">
        <v>0.45050000000000001</v>
      </c>
      <c r="H211">
        <v>1000</v>
      </c>
      <c r="I211">
        <v>1984342</v>
      </c>
      <c r="J211">
        <v>24129198</v>
      </c>
      <c r="K211">
        <v>0.56179999999999997</v>
      </c>
      <c r="L211">
        <v>0.43819999999999998</v>
      </c>
      <c r="M211">
        <v>10194</v>
      </c>
      <c r="N211">
        <v>861627</v>
      </c>
      <c r="O211">
        <v>3570009.69</v>
      </c>
      <c r="P211">
        <v>-9.1999999999999998E-3</v>
      </c>
      <c r="Q211">
        <v>1.0092000000000001</v>
      </c>
      <c r="R211">
        <v>1508.24</v>
      </c>
      <c r="S211">
        <v>0.49299999999999999</v>
      </c>
      <c r="T211">
        <v>12702.24</v>
      </c>
      <c r="U211">
        <v>12702.24</v>
      </c>
      <c r="V211">
        <v>0</v>
      </c>
      <c r="W211" t="s">
        <v>434</v>
      </c>
      <c r="X211">
        <v>2367</v>
      </c>
      <c r="Y211">
        <v>2058138722</v>
      </c>
    </row>
    <row r="212" spans="1:25" x14ac:dyDescent="0.25">
      <c r="A212">
        <v>3409</v>
      </c>
      <c r="B212" t="s">
        <v>213</v>
      </c>
      <c r="C212">
        <v>491668</v>
      </c>
      <c r="D212">
        <v>1930000</v>
      </c>
      <c r="E212">
        <v>2239000</v>
      </c>
      <c r="F212">
        <v>0.74519999999999997</v>
      </c>
      <c r="G212">
        <v>0.25480000000000003</v>
      </c>
      <c r="H212">
        <v>1000</v>
      </c>
      <c r="I212">
        <v>1984342</v>
      </c>
      <c r="J212">
        <v>18663161.809999999</v>
      </c>
      <c r="K212">
        <v>0.75219999999999998</v>
      </c>
      <c r="L212">
        <v>0.24779999999999999</v>
      </c>
      <c r="M212">
        <v>8335.49</v>
      </c>
      <c r="N212">
        <v>861627</v>
      </c>
      <c r="O212">
        <v>0</v>
      </c>
      <c r="P212">
        <v>0.4294</v>
      </c>
      <c r="Q212">
        <v>0.5706</v>
      </c>
      <c r="R212">
        <v>0</v>
      </c>
      <c r="S212">
        <v>0.75149999999999995</v>
      </c>
      <c r="T212">
        <v>9335.49</v>
      </c>
      <c r="U212">
        <v>9335.49</v>
      </c>
      <c r="V212">
        <v>0</v>
      </c>
      <c r="W212" t="s">
        <v>434</v>
      </c>
      <c r="X212">
        <v>2239</v>
      </c>
      <c r="Y212">
        <v>1100845271</v>
      </c>
    </row>
    <row r="213" spans="1:25" x14ac:dyDescent="0.25">
      <c r="A213">
        <v>3427</v>
      </c>
      <c r="B213" t="s">
        <v>214</v>
      </c>
      <c r="C213">
        <v>549773</v>
      </c>
      <c r="D213">
        <v>1930000</v>
      </c>
      <c r="E213">
        <v>277000</v>
      </c>
      <c r="F213">
        <v>0.71509999999999996</v>
      </c>
      <c r="G213">
        <v>0.28489999999999999</v>
      </c>
      <c r="H213">
        <v>1000</v>
      </c>
      <c r="I213">
        <v>1984342</v>
      </c>
      <c r="J213">
        <v>2626800.29</v>
      </c>
      <c r="K213">
        <v>0.72289999999999999</v>
      </c>
      <c r="L213">
        <v>0.27710000000000001</v>
      </c>
      <c r="M213">
        <v>9483.0300000000007</v>
      </c>
      <c r="N213">
        <v>861627</v>
      </c>
      <c r="O213">
        <v>0</v>
      </c>
      <c r="P213">
        <v>0.3619</v>
      </c>
      <c r="Q213">
        <v>0.6381</v>
      </c>
      <c r="R213">
        <v>0</v>
      </c>
      <c r="S213">
        <v>0.72219999999999995</v>
      </c>
      <c r="T213">
        <v>10483.030000000001</v>
      </c>
      <c r="U213">
        <v>10483.030000000001</v>
      </c>
      <c r="V213">
        <v>0</v>
      </c>
      <c r="W213" t="s">
        <v>434</v>
      </c>
      <c r="X213">
        <v>277</v>
      </c>
      <c r="Y213">
        <v>152287006</v>
      </c>
    </row>
    <row r="214" spans="1:25" x14ac:dyDescent="0.25">
      <c r="A214">
        <v>3428</v>
      </c>
      <c r="B214" t="s">
        <v>215</v>
      </c>
      <c r="C214">
        <v>597394</v>
      </c>
      <c r="D214">
        <v>1930000</v>
      </c>
      <c r="E214">
        <v>749000</v>
      </c>
      <c r="F214">
        <v>0.6905</v>
      </c>
      <c r="G214">
        <v>0.3095</v>
      </c>
      <c r="H214">
        <v>1000</v>
      </c>
      <c r="I214">
        <v>1984342</v>
      </c>
      <c r="J214">
        <v>7635306</v>
      </c>
      <c r="K214">
        <v>0.69889999999999997</v>
      </c>
      <c r="L214">
        <v>0.30109999999999998</v>
      </c>
      <c r="M214">
        <v>10194</v>
      </c>
      <c r="N214">
        <v>861627</v>
      </c>
      <c r="O214">
        <v>2305466.3199999998</v>
      </c>
      <c r="P214">
        <v>0.30669999999999997</v>
      </c>
      <c r="Q214">
        <v>0.69330000000000003</v>
      </c>
      <c r="R214">
        <v>3078.06</v>
      </c>
      <c r="S214">
        <v>0.61370000000000002</v>
      </c>
      <c r="T214">
        <v>14272.06</v>
      </c>
      <c r="U214">
        <v>14272.06</v>
      </c>
      <c r="V214">
        <v>0</v>
      </c>
      <c r="W214" t="s">
        <v>434</v>
      </c>
      <c r="X214">
        <v>749</v>
      </c>
      <c r="Y214">
        <v>447448199</v>
      </c>
    </row>
    <row r="215" spans="1:25" x14ac:dyDescent="0.25">
      <c r="A215">
        <v>3430</v>
      </c>
      <c r="B215" t="s">
        <v>216</v>
      </c>
      <c r="C215">
        <v>508025</v>
      </c>
      <c r="D215">
        <v>1930000</v>
      </c>
      <c r="E215">
        <v>3542000</v>
      </c>
      <c r="F215">
        <v>0.73680000000000001</v>
      </c>
      <c r="G215">
        <v>0.26319999999999999</v>
      </c>
      <c r="H215">
        <v>1000</v>
      </c>
      <c r="I215">
        <v>1984342</v>
      </c>
      <c r="J215">
        <v>36107148</v>
      </c>
      <c r="K215">
        <v>0.74399999999999999</v>
      </c>
      <c r="L215">
        <v>0.25600000000000001</v>
      </c>
      <c r="M215">
        <v>10194</v>
      </c>
      <c r="N215">
        <v>861627</v>
      </c>
      <c r="O215">
        <v>9166872.6199999992</v>
      </c>
      <c r="P215">
        <v>0.41039999999999999</v>
      </c>
      <c r="Q215">
        <v>0.58960000000000001</v>
      </c>
      <c r="R215">
        <v>2588.0500000000002</v>
      </c>
      <c r="S215">
        <v>0.68079999999999996</v>
      </c>
      <c r="T215">
        <v>13782.05</v>
      </c>
      <c r="U215">
        <v>13782.05</v>
      </c>
      <c r="V215">
        <v>0</v>
      </c>
      <c r="W215" t="s">
        <v>434</v>
      </c>
      <c r="X215">
        <v>3542</v>
      </c>
      <c r="Y215">
        <v>1799424109</v>
      </c>
    </row>
    <row r="216" spans="1:25" x14ac:dyDescent="0.25">
      <c r="A216">
        <v>3434</v>
      </c>
      <c r="B216" t="s">
        <v>217</v>
      </c>
      <c r="C216">
        <v>496158</v>
      </c>
      <c r="D216">
        <v>1930000</v>
      </c>
      <c r="E216">
        <v>1043000</v>
      </c>
      <c r="F216">
        <v>0.7429</v>
      </c>
      <c r="G216">
        <v>0.2571</v>
      </c>
      <c r="H216">
        <v>1000</v>
      </c>
      <c r="I216">
        <v>1984342</v>
      </c>
      <c r="J216">
        <v>7872309.4100000001</v>
      </c>
      <c r="K216">
        <v>0.75</v>
      </c>
      <c r="L216">
        <v>0.25</v>
      </c>
      <c r="M216">
        <v>7547.76</v>
      </c>
      <c r="N216">
        <v>861627</v>
      </c>
      <c r="O216">
        <v>0</v>
      </c>
      <c r="P216">
        <v>0.42420000000000002</v>
      </c>
      <c r="Q216">
        <v>0.57579999999999998</v>
      </c>
      <c r="R216">
        <v>0</v>
      </c>
      <c r="S216">
        <v>0.74909999999999999</v>
      </c>
      <c r="T216">
        <v>8547.76</v>
      </c>
      <c r="U216">
        <v>8547.76</v>
      </c>
      <c r="V216">
        <v>0</v>
      </c>
      <c r="W216" t="s">
        <v>434</v>
      </c>
      <c r="X216">
        <v>1043</v>
      </c>
      <c r="Y216">
        <v>517492400</v>
      </c>
    </row>
    <row r="217" spans="1:25" x14ac:dyDescent="0.25">
      <c r="A217">
        <v>3437</v>
      </c>
      <c r="B217" t="s">
        <v>218</v>
      </c>
      <c r="C217">
        <v>1250764</v>
      </c>
      <c r="D217">
        <v>1930000</v>
      </c>
      <c r="E217">
        <v>4007000</v>
      </c>
      <c r="F217">
        <v>0.35189999999999999</v>
      </c>
      <c r="G217">
        <v>0.64810000000000001</v>
      </c>
      <c r="H217">
        <v>1000</v>
      </c>
      <c r="I217">
        <v>1984342</v>
      </c>
      <c r="J217">
        <v>40847358</v>
      </c>
      <c r="K217">
        <v>0.36969999999999997</v>
      </c>
      <c r="L217">
        <v>0.63029999999999997</v>
      </c>
      <c r="M217">
        <v>10194</v>
      </c>
      <c r="N217">
        <v>861627</v>
      </c>
      <c r="O217">
        <v>1121826.8</v>
      </c>
      <c r="P217">
        <v>-0.4516</v>
      </c>
      <c r="Q217">
        <v>1.4516</v>
      </c>
      <c r="R217">
        <v>279.97000000000003</v>
      </c>
      <c r="S217">
        <v>0.34810000000000002</v>
      </c>
      <c r="T217">
        <v>11473.97</v>
      </c>
      <c r="U217">
        <v>11473.97</v>
      </c>
      <c r="V217">
        <v>0</v>
      </c>
      <c r="W217" t="s">
        <v>434</v>
      </c>
      <c r="X217">
        <v>4007</v>
      </c>
      <c r="Y217">
        <v>5011810971</v>
      </c>
    </row>
    <row r="218" spans="1:25" x14ac:dyDescent="0.25">
      <c r="A218">
        <v>3444</v>
      </c>
      <c r="B218" t="s">
        <v>219</v>
      </c>
      <c r="C218">
        <v>726837</v>
      </c>
      <c r="D218">
        <v>1930000</v>
      </c>
      <c r="E218">
        <v>3521000</v>
      </c>
      <c r="F218">
        <v>0.62339999999999995</v>
      </c>
      <c r="G218">
        <v>0.37659999999999999</v>
      </c>
      <c r="H218">
        <v>1000</v>
      </c>
      <c r="I218">
        <v>1984342</v>
      </c>
      <c r="J218">
        <v>35453432.960000001</v>
      </c>
      <c r="K218">
        <v>0.63370000000000004</v>
      </c>
      <c r="L218">
        <v>0.36630000000000001</v>
      </c>
      <c r="M218">
        <v>10069.14</v>
      </c>
      <c r="N218">
        <v>861627</v>
      </c>
      <c r="O218">
        <v>0</v>
      </c>
      <c r="P218">
        <v>0.15640000000000001</v>
      </c>
      <c r="Q218">
        <v>0.84360000000000002</v>
      </c>
      <c r="R218">
        <v>0</v>
      </c>
      <c r="S218">
        <v>0.63280000000000003</v>
      </c>
      <c r="T218">
        <v>11069.14</v>
      </c>
      <c r="U218">
        <v>11069.14</v>
      </c>
      <c r="V218">
        <v>0</v>
      </c>
      <c r="W218" t="s">
        <v>434</v>
      </c>
      <c r="X218">
        <v>3521</v>
      </c>
      <c r="Y218">
        <v>2559191658</v>
      </c>
    </row>
    <row r="219" spans="1:25" x14ac:dyDescent="0.25">
      <c r="A219">
        <v>3479</v>
      </c>
      <c r="B219" t="s">
        <v>220</v>
      </c>
      <c r="C219">
        <v>1747990</v>
      </c>
      <c r="D219">
        <v>1930000</v>
      </c>
      <c r="E219">
        <v>3557000</v>
      </c>
      <c r="F219">
        <v>9.4299999999999995E-2</v>
      </c>
      <c r="G219">
        <v>0.90569999999999995</v>
      </c>
      <c r="H219">
        <v>1000</v>
      </c>
      <c r="I219">
        <v>1984342</v>
      </c>
      <c r="J219">
        <v>36260058</v>
      </c>
      <c r="K219">
        <v>0.1191</v>
      </c>
      <c r="L219">
        <v>0.88090000000000002</v>
      </c>
      <c r="M219">
        <v>10194</v>
      </c>
      <c r="N219">
        <v>861627</v>
      </c>
      <c r="O219">
        <v>4144225.74</v>
      </c>
      <c r="P219">
        <v>-1.0286999999999999</v>
      </c>
      <c r="Q219">
        <v>2.0287000000000002</v>
      </c>
      <c r="R219">
        <v>1165.0899999999999</v>
      </c>
      <c r="S219">
        <v>8.8999999999999999E-3</v>
      </c>
      <c r="T219">
        <v>12359.09</v>
      </c>
      <c r="U219">
        <v>12359.09</v>
      </c>
      <c r="V219">
        <v>0</v>
      </c>
      <c r="W219" t="s">
        <v>434</v>
      </c>
      <c r="X219">
        <v>3557</v>
      </c>
      <c r="Y219">
        <v>6217601934</v>
      </c>
    </row>
    <row r="220" spans="1:25" x14ac:dyDescent="0.25">
      <c r="A220">
        <v>3484</v>
      </c>
      <c r="B220" t="s">
        <v>221</v>
      </c>
      <c r="C220">
        <v>4215949</v>
      </c>
      <c r="D220">
        <v>1930000</v>
      </c>
      <c r="E220">
        <v>138000</v>
      </c>
      <c r="F220">
        <v>-1.1843999999999999</v>
      </c>
      <c r="G220">
        <v>2.1844000000000001</v>
      </c>
      <c r="H220">
        <v>1000</v>
      </c>
      <c r="I220">
        <v>1984342</v>
      </c>
      <c r="J220">
        <v>1406772</v>
      </c>
      <c r="K220">
        <v>-1.1246</v>
      </c>
      <c r="L220">
        <v>2.1246</v>
      </c>
      <c r="M220">
        <v>10194</v>
      </c>
      <c r="N220">
        <v>861627</v>
      </c>
      <c r="O220">
        <v>591069.04</v>
      </c>
      <c r="P220">
        <v>-3.8929999999999998</v>
      </c>
      <c r="Q220">
        <v>4.8929999999999998</v>
      </c>
      <c r="R220">
        <v>4283.1099999999997</v>
      </c>
      <c r="S220">
        <v>0</v>
      </c>
      <c r="T220">
        <v>15477.11</v>
      </c>
      <c r="U220">
        <v>15477.11</v>
      </c>
      <c r="V220">
        <v>0</v>
      </c>
      <c r="W220" t="s">
        <v>434</v>
      </c>
      <c r="X220">
        <v>138</v>
      </c>
      <c r="Y220">
        <v>581801000</v>
      </c>
    </row>
    <row r="221" spans="1:25" x14ac:dyDescent="0.25">
      <c r="A221">
        <v>3500</v>
      </c>
      <c r="B221" t="s">
        <v>222</v>
      </c>
      <c r="C221">
        <v>628126</v>
      </c>
      <c r="D221">
        <v>1930000</v>
      </c>
      <c r="E221">
        <v>2395000</v>
      </c>
      <c r="F221">
        <v>0.67449999999999999</v>
      </c>
      <c r="G221">
        <v>0.32550000000000001</v>
      </c>
      <c r="H221">
        <v>1000</v>
      </c>
      <c r="I221">
        <v>1984342</v>
      </c>
      <c r="J221">
        <v>23423160.149999999</v>
      </c>
      <c r="K221">
        <v>0.6835</v>
      </c>
      <c r="L221">
        <v>0.3165</v>
      </c>
      <c r="M221">
        <v>9780.0300000000007</v>
      </c>
      <c r="N221">
        <v>861627</v>
      </c>
      <c r="O221">
        <v>0</v>
      </c>
      <c r="P221">
        <v>0.27100000000000002</v>
      </c>
      <c r="Q221">
        <v>0.72899999999999998</v>
      </c>
      <c r="R221">
        <v>0</v>
      </c>
      <c r="S221">
        <v>0.68259999999999998</v>
      </c>
      <c r="T221">
        <v>10780.03</v>
      </c>
      <c r="U221">
        <v>10780.03</v>
      </c>
      <c r="V221">
        <v>0</v>
      </c>
      <c r="W221" t="s">
        <v>434</v>
      </c>
      <c r="X221">
        <v>2395</v>
      </c>
      <c r="Y221">
        <v>1504361771</v>
      </c>
    </row>
    <row r="222" spans="1:25" x14ac:dyDescent="0.25">
      <c r="A222">
        <v>3528</v>
      </c>
      <c r="B222" t="s">
        <v>225</v>
      </c>
      <c r="C222">
        <v>1531383</v>
      </c>
      <c r="D222">
        <v>2895000</v>
      </c>
      <c r="E222">
        <v>877000</v>
      </c>
      <c r="F222">
        <v>0.47099999999999997</v>
      </c>
      <c r="G222">
        <v>0.52900000000000003</v>
      </c>
      <c r="H222">
        <v>1000</v>
      </c>
      <c r="I222">
        <v>2976513</v>
      </c>
      <c r="J222">
        <v>7408434.2999999998</v>
      </c>
      <c r="K222">
        <v>0.48549999999999999</v>
      </c>
      <c r="L222">
        <v>0.51449999999999996</v>
      </c>
      <c r="M222">
        <v>8447.4699999999993</v>
      </c>
      <c r="N222">
        <v>1292440</v>
      </c>
      <c r="O222">
        <v>0</v>
      </c>
      <c r="P222">
        <v>-0.18490000000000001</v>
      </c>
      <c r="Q222">
        <v>1.1849000000000001</v>
      </c>
      <c r="R222">
        <v>0</v>
      </c>
      <c r="S222">
        <v>0.48399999999999999</v>
      </c>
      <c r="T222">
        <v>9447.4699999999993</v>
      </c>
      <c r="U222">
        <v>9447.4699999999993</v>
      </c>
      <c r="V222">
        <v>0</v>
      </c>
      <c r="W222" t="s">
        <v>435</v>
      </c>
      <c r="X222">
        <v>877</v>
      </c>
      <c r="Y222">
        <v>1343022624</v>
      </c>
    </row>
    <row r="223" spans="1:25" x14ac:dyDescent="0.25">
      <c r="A223">
        <v>3549</v>
      </c>
      <c r="B223" t="s">
        <v>226</v>
      </c>
      <c r="C223">
        <v>1247662</v>
      </c>
      <c r="D223">
        <v>1930000</v>
      </c>
      <c r="E223">
        <v>7407000</v>
      </c>
      <c r="F223">
        <v>0.35349999999999998</v>
      </c>
      <c r="G223">
        <v>0.64649999999999996</v>
      </c>
      <c r="H223">
        <v>1000</v>
      </c>
      <c r="I223">
        <v>1984342</v>
      </c>
      <c r="J223">
        <v>75506958</v>
      </c>
      <c r="K223">
        <v>0.37119999999999997</v>
      </c>
      <c r="L223">
        <v>0.62880000000000003</v>
      </c>
      <c r="M223">
        <v>10194</v>
      </c>
      <c r="N223">
        <v>861627</v>
      </c>
      <c r="O223">
        <v>12709206.710000001</v>
      </c>
      <c r="P223">
        <v>-0.44800000000000001</v>
      </c>
      <c r="Q223">
        <v>1.448</v>
      </c>
      <c r="R223">
        <v>1715.84</v>
      </c>
      <c r="S223">
        <v>0.26100000000000001</v>
      </c>
      <c r="T223">
        <v>12909.84</v>
      </c>
      <c r="U223">
        <v>12909.84</v>
      </c>
      <c r="V223">
        <v>0</v>
      </c>
      <c r="W223" t="s">
        <v>434</v>
      </c>
      <c r="X223">
        <v>7407</v>
      </c>
      <c r="Y223">
        <v>9241432865</v>
      </c>
    </row>
    <row r="224" spans="1:25" x14ac:dyDescent="0.25">
      <c r="A224">
        <v>3612</v>
      </c>
      <c r="B224" t="s">
        <v>227</v>
      </c>
      <c r="C224">
        <v>779777</v>
      </c>
      <c r="D224">
        <v>1930000</v>
      </c>
      <c r="E224">
        <v>3458000</v>
      </c>
      <c r="F224">
        <v>0.59599999999999997</v>
      </c>
      <c r="G224">
        <v>0.40400000000000003</v>
      </c>
      <c r="H224">
        <v>1000</v>
      </c>
      <c r="I224">
        <v>1984342</v>
      </c>
      <c r="J224">
        <v>35250852</v>
      </c>
      <c r="K224">
        <v>0.60699999999999998</v>
      </c>
      <c r="L224">
        <v>0.39300000000000002</v>
      </c>
      <c r="M224">
        <v>10194</v>
      </c>
      <c r="N224">
        <v>861627</v>
      </c>
      <c r="O224">
        <v>5690727.9699999997</v>
      </c>
      <c r="P224">
        <v>9.5000000000000001E-2</v>
      </c>
      <c r="Q224">
        <v>0.90500000000000003</v>
      </c>
      <c r="R224">
        <v>1645.67</v>
      </c>
      <c r="S224">
        <v>0.54049999999999998</v>
      </c>
      <c r="T224">
        <v>12839.67</v>
      </c>
      <c r="U224">
        <v>12839.67</v>
      </c>
      <c r="V224">
        <v>0</v>
      </c>
      <c r="W224" t="s">
        <v>434</v>
      </c>
      <c r="X224">
        <v>3458</v>
      </c>
      <c r="Y224">
        <v>2696469969</v>
      </c>
    </row>
    <row r="225" spans="1:25" x14ac:dyDescent="0.25">
      <c r="A225">
        <v>3619</v>
      </c>
      <c r="B225" t="s">
        <v>228</v>
      </c>
      <c r="C225">
        <v>546489</v>
      </c>
      <c r="D225">
        <v>1930000</v>
      </c>
      <c r="E225">
        <v>68714000</v>
      </c>
      <c r="F225">
        <v>0.71679999999999999</v>
      </c>
      <c r="G225">
        <v>0.28320000000000001</v>
      </c>
      <c r="H225">
        <v>1000</v>
      </c>
      <c r="I225">
        <v>1984342</v>
      </c>
      <c r="J225">
        <v>700470516</v>
      </c>
      <c r="K225">
        <v>0.72460000000000002</v>
      </c>
      <c r="L225">
        <v>0.27539999999999998</v>
      </c>
      <c r="M225">
        <v>10194</v>
      </c>
      <c r="N225">
        <v>861627</v>
      </c>
      <c r="O225">
        <v>52643221.469999999</v>
      </c>
      <c r="P225">
        <v>0.36570000000000003</v>
      </c>
      <c r="Q225">
        <v>0.63429999999999997</v>
      </c>
      <c r="R225">
        <v>766.12</v>
      </c>
      <c r="S225">
        <v>0.70099999999999996</v>
      </c>
      <c r="T225">
        <v>11960.12</v>
      </c>
      <c r="U225">
        <v>11960.12</v>
      </c>
      <c r="V225">
        <v>0</v>
      </c>
      <c r="W225" t="s">
        <v>434</v>
      </c>
      <c r="X225">
        <v>68714</v>
      </c>
      <c r="Y225">
        <v>37551445000</v>
      </c>
    </row>
    <row r="226" spans="1:25" x14ac:dyDescent="0.25">
      <c r="A226">
        <v>3633</v>
      </c>
      <c r="B226" t="s">
        <v>229</v>
      </c>
      <c r="C226">
        <v>667018</v>
      </c>
      <c r="D226">
        <v>1930000</v>
      </c>
      <c r="E226">
        <v>737000</v>
      </c>
      <c r="F226">
        <v>0.65439999999999998</v>
      </c>
      <c r="G226">
        <v>0.34560000000000002</v>
      </c>
      <c r="H226">
        <v>1000</v>
      </c>
      <c r="I226">
        <v>1984342</v>
      </c>
      <c r="J226">
        <v>7512978</v>
      </c>
      <c r="K226">
        <v>0.66390000000000005</v>
      </c>
      <c r="L226">
        <v>0.33610000000000001</v>
      </c>
      <c r="M226">
        <v>10194</v>
      </c>
      <c r="N226">
        <v>861627</v>
      </c>
      <c r="O226">
        <v>1095110.42</v>
      </c>
      <c r="P226">
        <v>0.22589999999999999</v>
      </c>
      <c r="Q226">
        <v>0.77410000000000001</v>
      </c>
      <c r="R226">
        <v>1485.9</v>
      </c>
      <c r="S226">
        <v>0.61180000000000001</v>
      </c>
      <c r="T226">
        <v>12679.9</v>
      </c>
      <c r="U226">
        <v>12679.9</v>
      </c>
      <c r="V226">
        <v>0</v>
      </c>
      <c r="W226" t="s">
        <v>434</v>
      </c>
      <c r="X226">
        <v>737</v>
      </c>
      <c r="Y226">
        <v>491591976</v>
      </c>
    </row>
    <row r="227" spans="1:25" x14ac:dyDescent="0.25">
      <c r="A227">
        <v>3640</v>
      </c>
      <c r="B227" t="s">
        <v>230</v>
      </c>
      <c r="C227">
        <v>5375827</v>
      </c>
      <c r="D227">
        <v>2895000</v>
      </c>
      <c r="E227">
        <v>558000</v>
      </c>
      <c r="F227">
        <v>-0.8569</v>
      </c>
      <c r="G227">
        <v>1.8569</v>
      </c>
      <c r="H227">
        <v>1000</v>
      </c>
      <c r="I227">
        <v>2976513</v>
      </c>
      <c r="J227">
        <v>5688252</v>
      </c>
      <c r="K227">
        <v>-0.80610000000000004</v>
      </c>
      <c r="L227">
        <v>1.8061</v>
      </c>
      <c r="M227">
        <v>10194</v>
      </c>
      <c r="N227">
        <v>1292440</v>
      </c>
      <c r="O227">
        <v>630125.99</v>
      </c>
      <c r="P227">
        <v>-3.1594000000000002</v>
      </c>
      <c r="Q227">
        <v>4.1593999999999998</v>
      </c>
      <c r="R227">
        <v>1129.26</v>
      </c>
      <c r="S227">
        <v>0</v>
      </c>
      <c r="T227">
        <v>12323.26</v>
      </c>
      <c r="U227">
        <v>12323.26</v>
      </c>
      <c r="V227">
        <v>0</v>
      </c>
      <c r="W227" t="s">
        <v>435</v>
      </c>
      <c r="X227">
        <v>558</v>
      </c>
      <c r="Y227">
        <v>2999711377</v>
      </c>
    </row>
    <row r="228" spans="1:25" x14ac:dyDescent="0.25">
      <c r="A228">
        <v>3661</v>
      </c>
      <c r="B228" t="s">
        <v>233</v>
      </c>
      <c r="C228">
        <v>718630</v>
      </c>
      <c r="D228">
        <v>1930000</v>
      </c>
      <c r="E228">
        <v>849000</v>
      </c>
      <c r="F228">
        <v>0.62770000000000004</v>
      </c>
      <c r="G228">
        <v>0.37230000000000002</v>
      </c>
      <c r="H228">
        <v>1000</v>
      </c>
      <c r="I228">
        <v>1984342</v>
      </c>
      <c r="J228">
        <v>8654706</v>
      </c>
      <c r="K228">
        <v>0.63780000000000003</v>
      </c>
      <c r="L228">
        <v>0.36220000000000002</v>
      </c>
      <c r="M228">
        <v>10194</v>
      </c>
      <c r="N228">
        <v>861627</v>
      </c>
      <c r="O228">
        <v>1118806.6000000001</v>
      </c>
      <c r="P228">
        <v>0.16600000000000001</v>
      </c>
      <c r="Q228">
        <v>0.83399999999999996</v>
      </c>
      <c r="R228">
        <v>1317.79</v>
      </c>
      <c r="S228">
        <v>0.58730000000000004</v>
      </c>
      <c r="T228">
        <v>12511.79</v>
      </c>
      <c r="U228">
        <v>12511.79</v>
      </c>
      <c r="V228">
        <v>0</v>
      </c>
      <c r="W228" t="s">
        <v>434</v>
      </c>
      <c r="X228">
        <v>849</v>
      </c>
      <c r="Y228">
        <v>610116806</v>
      </c>
    </row>
    <row r="229" spans="1:25" x14ac:dyDescent="0.25">
      <c r="A229">
        <v>3668</v>
      </c>
      <c r="B229" t="s">
        <v>234</v>
      </c>
      <c r="C229">
        <v>540919</v>
      </c>
      <c r="D229">
        <v>1930000</v>
      </c>
      <c r="E229">
        <v>965000</v>
      </c>
      <c r="F229">
        <v>0.71970000000000001</v>
      </c>
      <c r="G229">
        <v>0.28029999999999999</v>
      </c>
      <c r="H229">
        <v>1000</v>
      </c>
      <c r="I229">
        <v>1984342</v>
      </c>
      <c r="J229">
        <v>9619883.9900000002</v>
      </c>
      <c r="K229">
        <v>0.72740000000000005</v>
      </c>
      <c r="L229">
        <v>0.27260000000000001</v>
      </c>
      <c r="M229">
        <v>9968.7900000000009</v>
      </c>
      <c r="N229">
        <v>861627</v>
      </c>
      <c r="O229">
        <v>0</v>
      </c>
      <c r="P229">
        <v>0.37219999999999998</v>
      </c>
      <c r="Q229">
        <v>0.62780000000000002</v>
      </c>
      <c r="R229">
        <v>0</v>
      </c>
      <c r="S229">
        <v>0.72670000000000001</v>
      </c>
      <c r="T229">
        <v>10968.79</v>
      </c>
      <c r="U229">
        <v>10968.79</v>
      </c>
      <c r="V229">
        <v>0</v>
      </c>
      <c r="W229" t="s">
        <v>434</v>
      </c>
      <c r="X229">
        <v>965</v>
      </c>
      <c r="Y229">
        <v>521986891</v>
      </c>
    </row>
    <row r="230" spans="1:25" x14ac:dyDescent="0.25">
      <c r="A230">
        <v>3675</v>
      </c>
      <c r="B230" t="s">
        <v>235</v>
      </c>
      <c r="C230">
        <v>889128</v>
      </c>
      <c r="D230">
        <v>1930000</v>
      </c>
      <c r="E230">
        <v>3207000</v>
      </c>
      <c r="F230">
        <v>0.5393</v>
      </c>
      <c r="G230">
        <v>0.4607</v>
      </c>
      <c r="H230">
        <v>1000</v>
      </c>
      <c r="I230">
        <v>1984342</v>
      </c>
      <c r="J230">
        <v>32692158</v>
      </c>
      <c r="K230">
        <v>0.55189999999999995</v>
      </c>
      <c r="L230">
        <v>0.4481</v>
      </c>
      <c r="M230">
        <v>10194</v>
      </c>
      <c r="N230">
        <v>861627</v>
      </c>
      <c r="O230">
        <v>13523849.26</v>
      </c>
      <c r="P230">
        <v>-3.1899999999999998E-2</v>
      </c>
      <c r="Q230">
        <v>1.0319</v>
      </c>
      <c r="R230">
        <v>4216.9799999999996</v>
      </c>
      <c r="S230">
        <v>0.39129999999999998</v>
      </c>
      <c r="T230">
        <v>15410.98</v>
      </c>
      <c r="U230">
        <v>15410.98</v>
      </c>
      <c r="V230">
        <v>0</v>
      </c>
      <c r="W230" t="s">
        <v>434</v>
      </c>
      <c r="X230">
        <v>3207</v>
      </c>
      <c r="Y230">
        <v>2851434484</v>
      </c>
    </row>
    <row r="231" spans="1:25" x14ac:dyDescent="0.25">
      <c r="A231">
        <v>3682</v>
      </c>
      <c r="B231" t="s">
        <v>236</v>
      </c>
      <c r="C231">
        <v>694722</v>
      </c>
      <c r="D231">
        <v>1930000</v>
      </c>
      <c r="E231">
        <v>2317000</v>
      </c>
      <c r="F231">
        <v>0.64</v>
      </c>
      <c r="G231">
        <v>0.36</v>
      </c>
      <c r="H231">
        <v>1000</v>
      </c>
      <c r="I231">
        <v>1984342</v>
      </c>
      <c r="J231">
        <v>23619498</v>
      </c>
      <c r="K231">
        <v>0.64990000000000003</v>
      </c>
      <c r="L231">
        <v>0.35010000000000002</v>
      </c>
      <c r="M231">
        <v>10194</v>
      </c>
      <c r="N231">
        <v>861627</v>
      </c>
      <c r="O231">
        <v>4522140.46</v>
      </c>
      <c r="P231">
        <v>0.19370000000000001</v>
      </c>
      <c r="Q231">
        <v>0.80630000000000002</v>
      </c>
      <c r="R231">
        <v>1951.72</v>
      </c>
      <c r="S231">
        <v>0.58140000000000003</v>
      </c>
      <c r="T231">
        <v>13145.72</v>
      </c>
      <c r="U231">
        <v>13145.72</v>
      </c>
      <c r="V231">
        <v>0</v>
      </c>
      <c r="W231" t="s">
        <v>434</v>
      </c>
      <c r="X231">
        <v>2317</v>
      </c>
      <c r="Y231">
        <v>1609669906</v>
      </c>
    </row>
    <row r="232" spans="1:25" x14ac:dyDescent="0.25">
      <c r="A232">
        <v>3689</v>
      </c>
      <c r="B232" t="s">
        <v>237</v>
      </c>
      <c r="C232">
        <v>1232550</v>
      </c>
      <c r="D232">
        <v>1930000</v>
      </c>
      <c r="E232">
        <v>704000</v>
      </c>
      <c r="F232">
        <v>0.3614</v>
      </c>
      <c r="G232">
        <v>0.63859999999999995</v>
      </c>
      <c r="H232">
        <v>1000</v>
      </c>
      <c r="I232">
        <v>1984342</v>
      </c>
      <c r="J232">
        <v>7012237.0999999996</v>
      </c>
      <c r="K232">
        <v>0.37890000000000001</v>
      </c>
      <c r="L232">
        <v>0.62109999999999999</v>
      </c>
      <c r="M232">
        <v>9960.56</v>
      </c>
      <c r="N232">
        <v>861627</v>
      </c>
      <c r="O232">
        <v>0</v>
      </c>
      <c r="P232">
        <v>-0.43049999999999999</v>
      </c>
      <c r="Q232">
        <v>1.4305000000000001</v>
      </c>
      <c r="R232">
        <v>0</v>
      </c>
      <c r="S232">
        <v>0.37730000000000002</v>
      </c>
      <c r="T232">
        <v>10960.56</v>
      </c>
      <c r="U232">
        <v>10960.56</v>
      </c>
      <c r="V232">
        <v>0</v>
      </c>
      <c r="W232" t="s">
        <v>434</v>
      </c>
      <c r="X232">
        <v>704</v>
      </c>
      <c r="Y232">
        <v>867715360</v>
      </c>
    </row>
    <row r="233" spans="1:25" x14ac:dyDescent="0.25">
      <c r="A233">
        <v>3696</v>
      </c>
      <c r="B233" t="s">
        <v>238</v>
      </c>
      <c r="C233">
        <v>883084</v>
      </c>
      <c r="D233">
        <v>1930000</v>
      </c>
      <c r="E233">
        <v>337000</v>
      </c>
      <c r="F233">
        <v>0.54239999999999999</v>
      </c>
      <c r="G233">
        <v>0.45760000000000001</v>
      </c>
      <c r="H233">
        <v>1000</v>
      </c>
      <c r="I233">
        <v>1984342</v>
      </c>
      <c r="J233">
        <v>3435378</v>
      </c>
      <c r="K233">
        <v>0.55500000000000005</v>
      </c>
      <c r="L233">
        <v>0.44500000000000001</v>
      </c>
      <c r="M233">
        <v>10194</v>
      </c>
      <c r="N233">
        <v>861627</v>
      </c>
      <c r="O233">
        <v>890039.53</v>
      </c>
      <c r="P233">
        <v>-2.4899999999999999E-2</v>
      </c>
      <c r="Q233">
        <v>1.0248999999999999</v>
      </c>
      <c r="R233">
        <v>2641.07</v>
      </c>
      <c r="S233">
        <v>0.44340000000000002</v>
      </c>
      <c r="T233">
        <v>13835.07</v>
      </c>
      <c r="U233">
        <v>13835.07</v>
      </c>
      <c r="V233">
        <v>0</v>
      </c>
      <c r="W233" t="s">
        <v>434</v>
      </c>
      <c r="X233">
        <v>337</v>
      </c>
      <c r="Y233">
        <v>297599326</v>
      </c>
    </row>
    <row r="234" spans="1:25" x14ac:dyDescent="0.25">
      <c r="A234">
        <v>3787</v>
      </c>
      <c r="B234" t="s">
        <v>239</v>
      </c>
      <c r="C234">
        <v>703379</v>
      </c>
      <c r="D234">
        <v>1930000</v>
      </c>
      <c r="E234">
        <v>2018000</v>
      </c>
      <c r="F234">
        <v>0.63560000000000005</v>
      </c>
      <c r="G234">
        <v>0.3644</v>
      </c>
      <c r="H234">
        <v>1000</v>
      </c>
      <c r="I234">
        <v>1984342</v>
      </c>
      <c r="J234">
        <v>20571492</v>
      </c>
      <c r="K234">
        <v>0.64549999999999996</v>
      </c>
      <c r="L234">
        <v>0.35449999999999998</v>
      </c>
      <c r="M234">
        <v>10194</v>
      </c>
      <c r="N234">
        <v>861627</v>
      </c>
      <c r="O234">
        <v>684677.8</v>
      </c>
      <c r="P234">
        <v>0.1837</v>
      </c>
      <c r="Q234">
        <v>0.81630000000000003</v>
      </c>
      <c r="R234">
        <v>339.29</v>
      </c>
      <c r="S234">
        <v>0.63109999999999999</v>
      </c>
      <c r="T234">
        <v>11533.29</v>
      </c>
      <c r="U234">
        <v>11533.29</v>
      </c>
      <c r="V234">
        <v>0</v>
      </c>
      <c r="W234" t="s">
        <v>434</v>
      </c>
      <c r="X234">
        <v>2018</v>
      </c>
      <c r="Y234">
        <v>1419419672</v>
      </c>
    </row>
    <row r="235" spans="1:25" x14ac:dyDescent="0.25">
      <c r="A235">
        <v>3794</v>
      </c>
      <c r="B235" t="s">
        <v>240</v>
      </c>
      <c r="C235">
        <v>838250</v>
      </c>
      <c r="D235">
        <v>1930000</v>
      </c>
      <c r="E235">
        <v>2335000</v>
      </c>
      <c r="F235">
        <v>0.56569999999999998</v>
      </c>
      <c r="G235">
        <v>0.43430000000000002</v>
      </c>
      <c r="H235">
        <v>1000</v>
      </c>
      <c r="I235">
        <v>1984342</v>
      </c>
      <c r="J235">
        <v>23802990</v>
      </c>
      <c r="K235">
        <v>0.5776</v>
      </c>
      <c r="L235">
        <v>0.4224</v>
      </c>
      <c r="M235">
        <v>10194</v>
      </c>
      <c r="N235">
        <v>861627</v>
      </c>
      <c r="O235">
        <v>4115870.21</v>
      </c>
      <c r="P235">
        <v>2.7099999999999999E-2</v>
      </c>
      <c r="Q235">
        <v>0.97289999999999999</v>
      </c>
      <c r="R235">
        <v>1762.69</v>
      </c>
      <c r="S235">
        <v>0.50180000000000002</v>
      </c>
      <c r="T235">
        <v>12956.69</v>
      </c>
      <c r="U235">
        <v>12956.69</v>
      </c>
      <c r="V235">
        <v>0</v>
      </c>
      <c r="W235" t="s">
        <v>434</v>
      </c>
      <c r="X235">
        <v>2335</v>
      </c>
      <c r="Y235">
        <v>1957313886</v>
      </c>
    </row>
    <row r="236" spans="1:25" x14ac:dyDescent="0.25">
      <c r="A236">
        <v>3822</v>
      </c>
      <c r="B236" t="s">
        <v>241</v>
      </c>
      <c r="C236">
        <v>984582</v>
      </c>
      <c r="D236">
        <v>1930000</v>
      </c>
      <c r="E236">
        <v>4831000</v>
      </c>
      <c r="F236">
        <v>0.4899</v>
      </c>
      <c r="G236">
        <v>0.5101</v>
      </c>
      <c r="H236">
        <v>1000</v>
      </c>
      <c r="I236">
        <v>1984342</v>
      </c>
      <c r="J236">
        <v>48796126.630000003</v>
      </c>
      <c r="K236">
        <v>0.50380000000000003</v>
      </c>
      <c r="L236">
        <v>0.49619999999999997</v>
      </c>
      <c r="M236">
        <v>10100.629999999999</v>
      </c>
      <c r="N236">
        <v>861627</v>
      </c>
      <c r="O236">
        <v>0</v>
      </c>
      <c r="P236">
        <v>-0.14269999999999999</v>
      </c>
      <c r="Q236">
        <v>1.1427</v>
      </c>
      <c r="R236">
        <v>0</v>
      </c>
      <c r="S236">
        <v>0.50260000000000005</v>
      </c>
      <c r="T236">
        <v>11100.63</v>
      </c>
      <c r="U236">
        <v>11100.63</v>
      </c>
      <c r="V236">
        <v>0</v>
      </c>
      <c r="W236" t="s">
        <v>434</v>
      </c>
      <c r="X236">
        <v>4831</v>
      </c>
      <c r="Y236">
        <v>4756515761</v>
      </c>
    </row>
    <row r="237" spans="1:25" x14ac:dyDescent="0.25">
      <c r="A237">
        <v>3857</v>
      </c>
      <c r="B237" t="s">
        <v>243</v>
      </c>
      <c r="C237">
        <v>978950</v>
      </c>
      <c r="D237">
        <v>1930000</v>
      </c>
      <c r="E237">
        <v>4933000</v>
      </c>
      <c r="F237">
        <v>0.49280000000000002</v>
      </c>
      <c r="G237">
        <v>0.50719999999999998</v>
      </c>
      <c r="H237">
        <v>1000</v>
      </c>
      <c r="I237">
        <v>1984342</v>
      </c>
      <c r="J237">
        <v>50287002</v>
      </c>
      <c r="K237">
        <v>0.50670000000000004</v>
      </c>
      <c r="L237">
        <v>0.49330000000000002</v>
      </c>
      <c r="M237">
        <v>10194</v>
      </c>
      <c r="N237">
        <v>861627</v>
      </c>
      <c r="O237">
        <v>5290839.0199999996</v>
      </c>
      <c r="P237">
        <v>-0.13619999999999999</v>
      </c>
      <c r="Q237">
        <v>1.1362000000000001</v>
      </c>
      <c r="R237">
        <v>1072.54</v>
      </c>
      <c r="S237">
        <v>0.44929999999999998</v>
      </c>
      <c r="T237">
        <v>12266.54</v>
      </c>
      <c r="U237">
        <v>12266.54</v>
      </c>
      <c r="V237">
        <v>0</v>
      </c>
      <c r="W237" t="s">
        <v>434</v>
      </c>
      <c r="X237">
        <v>4933</v>
      </c>
      <c r="Y237">
        <v>4829158200</v>
      </c>
    </row>
    <row r="238" spans="1:25" x14ac:dyDescent="0.25">
      <c r="A238">
        <v>3871</v>
      </c>
      <c r="B238" t="s">
        <v>245</v>
      </c>
      <c r="C238">
        <v>1137409</v>
      </c>
      <c r="D238">
        <v>1930000</v>
      </c>
      <c r="E238">
        <v>725000</v>
      </c>
      <c r="F238">
        <v>0.41070000000000001</v>
      </c>
      <c r="G238">
        <v>0.58930000000000005</v>
      </c>
      <c r="H238">
        <v>1000</v>
      </c>
      <c r="I238">
        <v>1984342</v>
      </c>
      <c r="J238">
        <v>7390650</v>
      </c>
      <c r="K238">
        <v>0.42680000000000001</v>
      </c>
      <c r="L238">
        <v>0.57320000000000004</v>
      </c>
      <c r="M238">
        <v>10194</v>
      </c>
      <c r="N238">
        <v>861627</v>
      </c>
      <c r="O238">
        <v>524477.17000000004</v>
      </c>
      <c r="P238">
        <v>-0.3201</v>
      </c>
      <c r="Q238">
        <v>1.3201000000000001</v>
      </c>
      <c r="R238">
        <v>723.42</v>
      </c>
      <c r="S238">
        <v>0.38009999999999999</v>
      </c>
      <c r="T238">
        <v>11917.42</v>
      </c>
      <c r="U238">
        <v>11917.42</v>
      </c>
      <c r="V238">
        <v>0</v>
      </c>
      <c r="W238" t="s">
        <v>434</v>
      </c>
      <c r="X238">
        <v>725</v>
      </c>
      <c r="Y238">
        <v>824621340</v>
      </c>
    </row>
    <row r="239" spans="1:25" x14ac:dyDescent="0.25">
      <c r="A239">
        <v>3892</v>
      </c>
      <c r="B239" t="s">
        <v>246</v>
      </c>
      <c r="C239">
        <v>757260</v>
      </c>
      <c r="D239">
        <v>1930000</v>
      </c>
      <c r="E239">
        <v>7113000</v>
      </c>
      <c r="F239">
        <v>0.60760000000000003</v>
      </c>
      <c r="G239">
        <v>0.39240000000000003</v>
      </c>
      <c r="H239">
        <v>1000</v>
      </c>
      <c r="I239">
        <v>1984342</v>
      </c>
      <c r="J239">
        <v>72509922</v>
      </c>
      <c r="K239">
        <v>0.61839999999999995</v>
      </c>
      <c r="L239">
        <v>0.38159999999999999</v>
      </c>
      <c r="M239">
        <v>10194</v>
      </c>
      <c r="N239">
        <v>861627</v>
      </c>
      <c r="O239">
        <v>5012123.03</v>
      </c>
      <c r="P239">
        <v>0.1211</v>
      </c>
      <c r="Q239">
        <v>0.87890000000000001</v>
      </c>
      <c r="R239">
        <v>704.64</v>
      </c>
      <c r="S239">
        <v>0.58799999999999997</v>
      </c>
      <c r="T239">
        <v>11898.64</v>
      </c>
      <c r="U239">
        <v>11898.64</v>
      </c>
      <c r="V239">
        <v>0</v>
      </c>
      <c r="W239" t="s">
        <v>434</v>
      </c>
      <c r="X239">
        <v>7113</v>
      </c>
      <c r="Y239">
        <v>5386390500</v>
      </c>
    </row>
    <row r="240" spans="1:25" x14ac:dyDescent="0.25">
      <c r="A240">
        <v>3899</v>
      </c>
      <c r="B240" t="s">
        <v>247</v>
      </c>
      <c r="C240">
        <v>716317</v>
      </c>
      <c r="D240">
        <v>1930000</v>
      </c>
      <c r="E240">
        <v>897000</v>
      </c>
      <c r="F240">
        <v>0.62890000000000001</v>
      </c>
      <c r="G240">
        <v>0.37109999999999999</v>
      </c>
      <c r="H240">
        <v>1000</v>
      </c>
      <c r="I240">
        <v>1984342</v>
      </c>
      <c r="J240">
        <v>8364587.6100000003</v>
      </c>
      <c r="K240">
        <v>0.63900000000000001</v>
      </c>
      <c r="L240">
        <v>0.36099999999999999</v>
      </c>
      <c r="M240">
        <v>9325.07</v>
      </c>
      <c r="N240">
        <v>861627</v>
      </c>
      <c r="O240">
        <v>0</v>
      </c>
      <c r="P240">
        <v>0.1686</v>
      </c>
      <c r="Q240">
        <v>0.83140000000000003</v>
      </c>
      <c r="R240">
        <v>0</v>
      </c>
      <c r="S240">
        <v>0.63800000000000001</v>
      </c>
      <c r="T240">
        <v>10325.07</v>
      </c>
      <c r="U240">
        <v>10325.07</v>
      </c>
      <c r="V240">
        <v>0</v>
      </c>
      <c r="W240" t="s">
        <v>434</v>
      </c>
      <c r="X240">
        <v>897</v>
      </c>
      <c r="Y240">
        <v>642536284</v>
      </c>
    </row>
    <row r="241" spans="1:25" x14ac:dyDescent="0.25">
      <c r="A241">
        <v>3906</v>
      </c>
      <c r="B241" t="s">
        <v>248</v>
      </c>
      <c r="C241">
        <v>1343290</v>
      </c>
      <c r="D241">
        <v>1930000</v>
      </c>
      <c r="E241">
        <v>1072000</v>
      </c>
      <c r="F241">
        <v>0.30399999999999999</v>
      </c>
      <c r="G241">
        <v>0.69599999999999995</v>
      </c>
      <c r="H241">
        <v>1000</v>
      </c>
      <c r="I241">
        <v>1984342</v>
      </c>
      <c r="J241">
        <v>10927968</v>
      </c>
      <c r="K241">
        <v>0.3231</v>
      </c>
      <c r="L241">
        <v>0.67689999999999995</v>
      </c>
      <c r="M241">
        <v>10194</v>
      </c>
      <c r="N241">
        <v>861627</v>
      </c>
      <c r="O241">
        <v>2170045.7200000002</v>
      </c>
      <c r="P241">
        <v>-0.55900000000000005</v>
      </c>
      <c r="Q241">
        <v>1.5589999999999999</v>
      </c>
      <c r="R241">
        <v>2024.3</v>
      </c>
      <c r="S241">
        <v>0.1865</v>
      </c>
      <c r="T241">
        <v>13218.3</v>
      </c>
      <c r="U241">
        <v>13218.3</v>
      </c>
      <c r="V241">
        <v>0</v>
      </c>
      <c r="W241" t="s">
        <v>434</v>
      </c>
      <c r="X241">
        <v>1072</v>
      </c>
      <c r="Y241">
        <v>1440006601</v>
      </c>
    </row>
    <row r="242" spans="1:25" x14ac:dyDescent="0.25">
      <c r="A242">
        <v>3920</v>
      </c>
      <c r="B242" t="s">
        <v>249</v>
      </c>
      <c r="C242">
        <v>1338891</v>
      </c>
      <c r="D242">
        <v>1930000</v>
      </c>
      <c r="E242">
        <v>303000</v>
      </c>
      <c r="F242">
        <v>0.30630000000000002</v>
      </c>
      <c r="G242">
        <v>0.69369999999999998</v>
      </c>
      <c r="H242">
        <v>1000</v>
      </c>
      <c r="I242">
        <v>1984342</v>
      </c>
      <c r="J242">
        <v>3088782</v>
      </c>
      <c r="K242">
        <v>0.32529999999999998</v>
      </c>
      <c r="L242">
        <v>0.67469999999999997</v>
      </c>
      <c r="M242">
        <v>10194</v>
      </c>
      <c r="N242">
        <v>861627</v>
      </c>
      <c r="O242">
        <v>1781072.38</v>
      </c>
      <c r="P242">
        <v>-0.55389999999999995</v>
      </c>
      <c r="Q242">
        <v>1.5539000000000001</v>
      </c>
      <c r="R242">
        <v>5878.13</v>
      </c>
      <c r="S242">
        <v>2.1399999999999999E-2</v>
      </c>
      <c r="T242">
        <v>17072.13</v>
      </c>
      <c r="U242">
        <v>17072.13</v>
      </c>
      <c r="V242">
        <v>0</v>
      </c>
      <c r="W242" t="s">
        <v>434</v>
      </c>
      <c r="X242">
        <v>303</v>
      </c>
      <c r="Y242">
        <v>405684121</v>
      </c>
    </row>
    <row r="243" spans="1:25" x14ac:dyDescent="0.25">
      <c r="A243">
        <v>3925</v>
      </c>
      <c r="B243" t="s">
        <v>250</v>
      </c>
      <c r="C243">
        <v>1467691</v>
      </c>
      <c r="D243">
        <v>1930000</v>
      </c>
      <c r="E243">
        <v>4495000</v>
      </c>
      <c r="F243">
        <v>0.23949999999999999</v>
      </c>
      <c r="G243">
        <v>0.76049999999999995</v>
      </c>
      <c r="H243">
        <v>1000</v>
      </c>
      <c r="I243">
        <v>1984342</v>
      </c>
      <c r="J243">
        <v>42664675.729999997</v>
      </c>
      <c r="K243">
        <v>0.26040000000000002</v>
      </c>
      <c r="L243">
        <v>0.73960000000000004</v>
      </c>
      <c r="M243">
        <v>9491.59</v>
      </c>
      <c r="N243">
        <v>861627</v>
      </c>
      <c r="O243">
        <v>0</v>
      </c>
      <c r="P243">
        <v>-0.70340000000000003</v>
      </c>
      <c r="Q243">
        <v>1.7034</v>
      </c>
      <c r="R243">
        <v>0</v>
      </c>
      <c r="S243">
        <v>0.25840000000000002</v>
      </c>
      <c r="T243">
        <v>10491.59</v>
      </c>
      <c r="U243">
        <v>10491.59</v>
      </c>
      <c r="V243">
        <v>0</v>
      </c>
      <c r="W243" t="s">
        <v>434</v>
      </c>
      <c r="X243">
        <v>4495</v>
      </c>
      <c r="Y243">
        <v>6597270932</v>
      </c>
    </row>
    <row r="244" spans="1:25" x14ac:dyDescent="0.25">
      <c r="A244">
        <v>3934</v>
      </c>
      <c r="B244" t="s">
        <v>251</v>
      </c>
      <c r="C244">
        <v>768122</v>
      </c>
      <c r="D244">
        <v>1930000</v>
      </c>
      <c r="E244">
        <v>889000</v>
      </c>
      <c r="F244">
        <v>0.60199999999999998</v>
      </c>
      <c r="G244">
        <v>0.39800000000000002</v>
      </c>
      <c r="H244">
        <v>1000</v>
      </c>
      <c r="I244">
        <v>1984342</v>
      </c>
      <c r="J244">
        <v>9062466</v>
      </c>
      <c r="K244">
        <v>0.6129</v>
      </c>
      <c r="L244">
        <v>0.3871</v>
      </c>
      <c r="M244">
        <v>10194</v>
      </c>
      <c r="N244">
        <v>861627</v>
      </c>
      <c r="O244">
        <v>3763156.56</v>
      </c>
      <c r="P244">
        <v>0.1085</v>
      </c>
      <c r="Q244">
        <v>0.89149999999999996</v>
      </c>
      <c r="R244">
        <v>4233.0200000000004</v>
      </c>
      <c r="S244">
        <v>0.4738</v>
      </c>
      <c r="T244">
        <v>15427.02</v>
      </c>
      <c r="U244">
        <v>15427.02</v>
      </c>
      <c r="V244">
        <v>0</v>
      </c>
      <c r="W244" t="s">
        <v>434</v>
      </c>
      <c r="X244">
        <v>889</v>
      </c>
      <c r="Y244">
        <v>682860859</v>
      </c>
    </row>
    <row r="245" spans="1:25" x14ac:dyDescent="0.25">
      <c r="A245">
        <v>3941</v>
      </c>
      <c r="B245" t="s">
        <v>252</v>
      </c>
      <c r="C245">
        <v>859656</v>
      </c>
      <c r="D245">
        <v>1930000</v>
      </c>
      <c r="E245">
        <v>1183000</v>
      </c>
      <c r="F245">
        <v>0.55459999999999998</v>
      </c>
      <c r="G245">
        <v>0.44540000000000002</v>
      </c>
      <c r="H245">
        <v>1000</v>
      </c>
      <c r="I245">
        <v>1984342</v>
      </c>
      <c r="J245">
        <v>11624026.189999999</v>
      </c>
      <c r="K245">
        <v>0.56679999999999997</v>
      </c>
      <c r="L245">
        <v>0.43319999999999997</v>
      </c>
      <c r="M245">
        <v>9825.89</v>
      </c>
      <c r="N245">
        <v>861627</v>
      </c>
      <c r="O245">
        <v>0</v>
      </c>
      <c r="P245">
        <v>2.3E-3</v>
      </c>
      <c r="Q245">
        <v>0.99770000000000003</v>
      </c>
      <c r="R245">
        <v>0</v>
      </c>
      <c r="S245">
        <v>0.56569999999999998</v>
      </c>
      <c r="T245">
        <v>10825.89</v>
      </c>
      <c r="U245">
        <v>10825.89</v>
      </c>
      <c r="V245">
        <v>0</v>
      </c>
      <c r="W245" t="s">
        <v>434</v>
      </c>
      <c r="X245">
        <v>1183</v>
      </c>
      <c r="Y245">
        <v>1016972982</v>
      </c>
    </row>
    <row r="246" spans="1:25" x14ac:dyDescent="0.25">
      <c r="A246">
        <v>3948</v>
      </c>
      <c r="B246" t="s">
        <v>253</v>
      </c>
      <c r="C246">
        <v>933262</v>
      </c>
      <c r="D246">
        <v>1930000</v>
      </c>
      <c r="E246">
        <v>597000</v>
      </c>
      <c r="F246">
        <v>0.51639999999999997</v>
      </c>
      <c r="G246">
        <v>0.48359999999999997</v>
      </c>
      <c r="H246">
        <v>1000</v>
      </c>
      <c r="I246">
        <v>1984342</v>
      </c>
      <c r="J246">
        <v>6085818</v>
      </c>
      <c r="K246">
        <v>0.52969999999999995</v>
      </c>
      <c r="L246">
        <v>0.4703</v>
      </c>
      <c r="M246">
        <v>10194</v>
      </c>
      <c r="N246">
        <v>861627</v>
      </c>
      <c r="O246">
        <v>436159.28</v>
      </c>
      <c r="P246">
        <v>-8.3099999999999993E-2</v>
      </c>
      <c r="Q246">
        <v>1.0831</v>
      </c>
      <c r="R246">
        <v>730.59</v>
      </c>
      <c r="S246">
        <v>0.49099999999999999</v>
      </c>
      <c r="T246">
        <v>11924.59</v>
      </c>
      <c r="U246">
        <v>11924.59</v>
      </c>
      <c r="V246">
        <v>0</v>
      </c>
      <c r="W246" t="s">
        <v>434</v>
      </c>
      <c r="X246">
        <v>597</v>
      </c>
      <c r="Y246">
        <v>557157602</v>
      </c>
    </row>
    <row r="247" spans="1:25" x14ac:dyDescent="0.25">
      <c r="A247">
        <v>3955</v>
      </c>
      <c r="B247" t="s">
        <v>254</v>
      </c>
      <c r="C247">
        <v>617650</v>
      </c>
      <c r="D247">
        <v>1930000</v>
      </c>
      <c r="E247">
        <v>2316000</v>
      </c>
      <c r="F247">
        <v>0.68</v>
      </c>
      <c r="G247">
        <v>0.32</v>
      </c>
      <c r="H247">
        <v>1000</v>
      </c>
      <c r="I247">
        <v>1984342</v>
      </c>
      <c r="J247">
        <v>22742411.309999999</v>
      </c>
      <c r="K247">
        <v>0.68869999999999998</v>
      </c>
      <c r="L247">
        <v>0.31130000000000002</v>
      </c>
      <c r="M247">
        <v>9819.69</v>
      </c>
      <c r="N247">
        <v>861627</v>
      </c>
      <c r="O247">
        <v>0</v>
      </c>
      <c r="P247">
        <v>0.28320000000000001</v>
      </c>
      <c r="Q247">
        <v>0.71679999999999999</v>
      </c>
      <c r="R247">
        <v>0</v>
      </c>
      <c r="S247">
        <v>0.68789999999999996</v>
      </c>
      <c r="T247">
        <v>10819.69</v>
      </c>
      <c r="U247">
        <v>10819.69</v>
      </c>
      <c r="V247">
        <v>0</v>
      </c>
      <c r="W247" t="s">
        <v>434</v>
      </c>
      <c r="X247">
        <v>2316</v>
      </c>
      <c r="Y247">
        <v>1430477532</v>
      </c>
    </row>
    <row r="248" spans="1:25" x14ac:dyDescent="0.25">
      <c r="A248">
        <v>3962</v>
      </c>
      <c r="B248" t="s">
        <v>255</v>
      </c>
      <c r="C248">
        <v>676250</v>
      </c>
      <c r="D248">
        <v>1930000</v>
      </c>
      <c r="E248">
        <v>3688000</v>
      </c>
      <c r="F248">
        <v>0.64959999999999996</v>
      </c>
      <c r="G248">
        <v>0.35039999999999999</v>
      </c>
      <c r="H248">
        <v>1000</v>
      </c>
      <c r="I248">
        <v>1984342</v>
      </c>
      <c r="J248">
        <v>37595472</v>
      </c>
      <c r="K248">
        <v>0.65920000000000001</v>
      </c>
      <c r="L248">
        <v>0.34079999999999999</v>
      </c>
      <c r="M248">
        <v>10194</v>
      </c>
      <c r="N248">
        <v>861627</v>
      </c>
      <c r="O248">
        <v>2255195.4</v>
      </c>
      <c r="P248">
        <v>0.21510000000000001</v>
      </c>
      <c r="Q248">
        <v>0.78490000000000004</v>
      </c>
      <c r="R248">
        <v>611.5</v>
      </c>
      <c r="S248">
        <v>0.63539999999999996</v>
      </c>
      <c r="T248">
        <v>11805.5</v>
      </c>
      <c r="U248">
        <v>11805.5</v>
      </c>
      <c r="V248">
        <v>0</v>
      </c>
      <c r="W248" t="s">
        <v>434</v>
      </c>
      <c r="X248">
        <v>3688</v>
      </c>
      <c r="Y248">
        <v>2494010045</v>
      </c>
    </row>
    <row r="249" spans="1:25" x14ac:dyDescent="0.25">
      <c r="A249">
        <v>3969</v>
      </c>
      <c r="B249" t="s">
        <v>256</v>
      </c>
      <c r="C249">
        <v>521225</v>
      </c>
      <c r="D249">
        <v>1930000</v>
      </c>
      <c r="E249">
        <v>353000</v>
      </c>
      <c r="F249">
        <v>0.72989999999999999</v>
      </c>
      <c r="G249">
        <v>0.27010000000000001</v>
      </c>
      <c r="H249">
        <v>1000</v>
      </c>
      <c r="I249">
        <v>1984342</v>
      </c>
      <c r="J249">
        <v>3598482</v>
      </c>
      <c r="K249">
        <v>0.73729999999999996</v>
      </c>
      <c r="L249">
        <v>0.26269999999999999</v>
      </c>
      <c r="M249">
        <v>10194</v>
      </c>
      <c r="N249">
        <v>861627</v>
      </c>
      <c r="O249">
        <v>272342.78000000003</v>
      </c>
      <c r="P249">
        <v>0.39510000000000001</v>
      </c>
      <c r="Q249">
        <v>0.60489999999999999</v>
      </c>
      <c r="R249">
        <v>771.51</v>
      </c>
      <c r="S249">
        <v>0.71460000000000001</v>
      </c>
      <c r="T249">
        <v>11965.51</v>
      </c>
      <c r="U249">
        <v>11965.51</v>
      </c>
      <c r="V249">
        <v>0</v>
      </c>
      <c r="W249" t="s">
        <v>434</v>
      </c>
      <c r="X249">
        <v>353</v>
      </c>
      <c r="Y249">
        <v>183992300</v>
      </c>
    </row>
    <row r="250" spans="1:25" x14ac:dyDescent="0.25">
      <c r="A250">
        <v>2177</v>
      </c>
      <c r="B250" t="s">
        <v>135</v>
      </c>
      <c r="C250">
        <v>4451325</v>
      </c>
      <c r="D250">
        <v>5790000</v>
      </c>
      <c r="E250">
        <v>1098000</v>
      </c>
      <c r="F250">
        <v>0.23119999999999999</v>
      </c>
      <c r="G250">
        <v>0.76880000000000004</v>
      </c>
      <c r="H250">
        <v>1000</v>
      </c>
      <c r="I250">
        <v>5953026</v>
      </c>
      <c r="J250">
        <v>11193012</v>
      </c>
      <c r="K250">
        <v>0.25230000000000002</v>
      </c>
      <c r="L250">
        <v>0.74770000000000003</v>
      </c>
      <c r="M250">
        <v>10194</v>
      </c>
      <c r="N250">
        <v>2584881</v>
      </c>
      <c r="O250">
        <v>12957612.59</v>
      </c>
      <c r="P250">
        <v>-0.72209999999999996</v>
      </c>
      <c r="Q250">
        <v>1.7221</v>
      </c>
      <c r="R250">
        <v>11801.1</v>
      </c>
      <c r="S250">
        <v>1.01E-2</v>
      </c>
      <c r="T250">
        <v>22995.1</v>
      </c>
      <c r="U250">
        <v>22995.1</v>
      </c>
      <c r="V250">
        <v>0</v>
      </c>
      <c r="W250" t="s">
        <v>436</v>
      </c>
      <c r="X250">
        <v>1098</v>
      </c>
      <c r="Y250">
        <v>4887554800</v>
      </c>
    </row>
    <row r="251" spans="1:25" x14ac:dyDescent="0.25">
      <c r="A251">
        <v>3976</v>
      </c>
      <c r="B251" t="s">
        <v>257</v>
      </c>
      <c r="C251">
        <v>5458</v>
      </c>
      <c r="D251">
        <v>1930000</v>
      </c>
      <c r="E251">
        <v>21000</v>
      </c>
      <c r="F251">
        <v>0.99719999999999998</v>
      </c>
      <c r="G251">
        <v>2.8E-3</v>
      </c>
      <c r="H251">
        <v>1000</v>
      </c>
      <c r="I251">
        <v>1984342</v>
      </c>
      <c r="J251">
        <v>86403.08</v>
      </c>
      <c r="K251">
        <v>0.99719999999999998</v>
      </c>
      <c r="L251">
        <v>2.8E-3</v>
      </c>
      <c r="M251">
        <v>4114.43</v>
      </c>
      <c r="N251">
        <v>861627</v>
      </c>
      <c r="O251">
        <v>0</v>
      </c>
      <c r="P251">
        <v>0.99370000000000003</v>
      </c>
      <c r="Q251">
        <v>6.3E-3</v>
      </c>
      <c r="R251">
        <v>0</v>
      </c>
      <c r="S251">
        <v>0.99719999999999998</v>
      </c>
      <c r="T251">
        <v>5114.43</v>
      </c>
      <c r="U251">
        <v>5114.43</v>
      </c>
      <c r="V251">
        <v>0</v>
      </c>
      <c r="W251" t="s">
        <v>434</v>
      </c>
      <c r="X251">
        <v>21</v>
      </c>
      <c r="Y251">
        <v>114625</v>
      </c>
    </row>
    <row r="252" spans="1:25" x14ac:dyDescent="0.25">
      <c r="A252">
        <v>4690</v>
      </c>
      <c r="B252" t="s">
        <v>305</v>
      </c>
      <c r="C252">
        <v>1663937</v>
      </c>
      <c r="D252">
        <v>2895000</v>
      </c>
      <c r="E252">
        <v>202000</v>
      </c>
      <c r="F252">
        <v>0.42520000000000002</v>
      </c>
      <c r="G252">
        <v>0.57479999999999998</v>
      </c>
      <c r="H252">
        <v>1000</v>
      </c>
      <c r="I252">
        <v>2976513</v>
      </c>
      <c r="J252">
        <v>2059188</v>
      </c>
      <c r="K252">
        <v>0.441</v>
      </c>
      <c r="L252">
        <v>0.55900000000000005</v>
      </c>
      <c r="M252">
        <v>10194</v>
      </c>
      <c r="N252">
        <v>1292440</v>
      </c>
      <c r="O252">
        <v>4934.0200000000004</v>
      </c>
      <c r="P252">
        <v>-0.28739999999999999</v>
      </c>
      <c r="Q252">
        <v>1.2874000000000001</v>
      </c>
      <c r="R252">
        <v>24.43</v>
      </c>
      <c r="S252">
        <v>0.438</v>
      </c>
      <c r="T252">
        <v>11218.43</v>
      </c>
      <c r="U252">
        <v>11218.43</v>
      </c>
      <c r="V252">
        <v>0</v>
      </c>
      <c r="W252" t="s">
        <v>435</v>
      </c>
      <c r="X252">
        <v>202</v>
      </c>
      <c r="Y252">
        <v>336115345</v>
      </c>
    </row>
    <row r="253" spans="1:25" x14ac:dyDescent="0.25">
      <c r="A253">
        <v>2016</v>
      </c>
      <c r="B253" t="s">
        <v>127</v>
      </c>
      <c r="C253">
        <v>600956</v>
      </c>
      <c r="D253">
        <v>1930000</v>
      </c>
      <c r="E253">
        <v>450000</v>
      </c>
      <c r="F253">
        <v>0.68859999999999999</v>
      </c>
      <c r="G253">
        <v>0.31140000000000001</v>
      </c>
      <c r="H253">
        <v>1000</v>
      </c>
      <c r="I253">
        <v>1984342</v>
      </c>
      <c r="J253">
        <v>4587300</v>
      </c>
      <c r="K253">
        <v>0.69720000000000004</v>
      </c>
      <c r="L253">
        <v>0.30280000000000001</v>
      </c>
      <c r="M253">
        <v>10194</v>
      </c>
      <c r="N253">
        <v>861627</v>
      </c>
      <c r="O253">
        <v>800203.5</v>
      </c>
      <c r="P253">
        <v>0.30249999999999999</v>
      </c>
      <c r="Q253">
        <v>0.69750000000000001</v>
      </c>
      <c r="R253">
        <v>1778.23</v>
      </c>
      <c r="S253">
        <v>0.64239999999999997</v>
      </c>
      <c r="T253">
        <v>12972.23</v>
      </c>
      <c r="U253">
        <v>12972.23</v>
      </c>
      <c r="V253">
        <v>0</v>
      </c>
      <c r="W253" t="s">
        <v>434</v>
      </c>
      <c r="X253">
        <v>450</v>
      </c>
      <c r="Y253">
        <v>270430404</v>
      </c>
    </row>
    <row r="254" spans="1:25" x14ac:dyDescent="0.25">
      <c r="A254">
        <v>3983</v>
      </c>
      <c r="B254" t="s">
        <v>258</v>
      </c>
      <c r="C254">
        <v>513218</v>
      </c>
      <c r="D254">
        <v>1930000</v>
      </c>
      <c r="E254">
        <v>1412000</v>
      </c>
      <c r="F254">
        <v>0.73409999999999997</v>
      </c>
      <c r="G254">
        <v>0.26590000000000003</v>
      </c>
      <c r="H254">
        <v>1000</v>
      </c>
      <c r="I254">
        <v>1984342</v>
      </c>
      <c r="J254">
        <v>14393928</v>
      </c>
      <c r="K254">
        <v>0.74139999999999995</v>
      </c>
      <c r="L254">
        <v>0.2586</v>
      </c>
      <c r="M254">
        <v>10194</v>
      </c>
      <c r="N254">
        <v>861627</v>
      </c>
      <c r="O254">
        <v>3343515.61</v>
      </c>
      <c r="P254">
        <v>0.40439999999999998</v>
      </c>
      <c r="Q254">
        <v>0.59560000000000002</v>
      </c>
      <c r="R254">
        <v>2367.9299999999998</v>
      </c>
      <c r="S254">
        <v>0.68200000000000005</v>
      </c>
      <c r="T254">
        <v>13561.93</v>
      </c>
      <c r="U254">
        <v>13561.93</v>
      </c>
      <c r="V254">
        <v>0</v>
      </c>
      <c r="W254" t="s">
        <v>434</v>
      </c>
      <c r="X254">
        <v>1412</v>
      </c>
      <c r="Y254">
        <v>724663430</v>
      </c>
    </row>
    <row r="255" spans="1:25" x14ac:dyDescent="0.25">
      <c r="A255">
        <v>3514</v>
      </c>
      <c r="B255" t="s">
        <v>224</v>
      </c>
      <c r="C255">
        <v>2425914</v>
      </c>
      <c r="D255">
        <v>2895000</v>
      </c>
      <c r="E255">
        <v>264000</v>
      </c>
      <c r="F255">
        <v>0.16200000000000001</v>
      </c>
      <c r="G255">
        <v>0.83799999999999997</v>
      </c>
      <c r="H255">
        <v>1000</v>
      </c>
      <c r="I255">
        <v>2976513</v>
      </c>
      <c r="J255">
        <v>2691216</v>
      </c>
      <c r="K255">
        <v>0.185</v>
      </c>
      <c r="L255">
        <v>0.81499999999999995</v>
      </c>
      <c r="M255">
        <v>10194</v>
      </c>
      <c r="N255">
        <v>1292440</v>
      </c>
      <c r="O255">
        <v>132329.20000000001</v>
      </c>
      <c r="P255">
        <v>-0.877</v>
      </c>
      <c r="Q255">
        <v>1.877</v>
      </c>
      <c r="R255">
        <v>501.25</v>
      </c>
      <c r="S255">
        <v>0.13750000000000001</v>
      </c>
      <c r="T255">
        <v>11695.25</v>
      </c>
      <c r="U255">
        <v>11695.25</v>
      </c>
      <c r="V255">
        <v>0</v>
      </c>
      <c r="W255" t="s">
        <v>435</v>
      </c>
      <c r="X255">
        <v>264</v>
      </c>
      <c r="Y255">
        <v>640441242</v>
      </c>
    </row>
    <row r="256" spans="1:25" x14ac:dyDescent="0.25">
      <c r="A256">
        <v>616</v>
      </c>
      <c r="B256" t="s">
        <v>452</v>
      </c>
      <c r="C256">
        <v>17506625</v>
      </c>
      <c r="D256">
        <v>2895000</v>
      </c>
      <c r="E256">
        <v>139000</v>
      </c>
      <c r="F256">
        <v>-5.0472000000000001</v>
      </c>
      <c r="G256">
        <v>6.0472000000000001</v>
      </c>
      <c r="H256">
        <v>1000</v>
      </c>
      <c r="I256">
        <v>2976513</v>
      </c>
      <c r="J256">
        <v>1416966</v>
      </c>
      <c r="K256">
        <v>-4.8815999999999997</v>
      </c>
      <c r="L256">
        <v>5.8815999999999997</v>
      </c>
      <c r="M256">
        <v>10194</v>
      </c>
      <c r="N256">
        <v>1292440</v>
      </c>
      <c r="O256">
        <v>1404810.54</v>
      </c>
      <c r="P256">
        <v>-12.545400000000001</v>
      </c>
      <c r="Q256">
        <v>13.545400000000001</v>
      </c>
      <c r="R256">
        <v>10106.549999999999</v>
      </c>
      <c r="S256">
        <v>0</v>
      </c>
      <c r="T256">
        <v>21300.55</v>
      </c>
      <c r="U256">
        <v>21300.55</v>
      </c>
      <c r="V256">
        <v>0</v>
      </c>
      <c r="W256" t="s">
        <v>435</v>
      </c>
      <c r="X256">
        <v>139</v>
      </c>
      <c r="Y256">
        <v>2433420827</v>
      </c>
    </row>
    <row r="257" spans="1:25" x14ac:dyDescent="0.25">
      <c r="A257">
        <v>1945</v>
      </c>
      <c r="B257" t="s">
        <v>125</v>
      </c>
      <c r="C257">
        <v>1055500</v>
      </c>
      <c r="D257">
        <v>1930000</v>
      </c>
      <c r="E257">
        <v>767000</v>
      </c>
      <c r="F257">
        <v>0.4531</v>
      </c>
      <c r="G257">
        <v>0.54690000000000005</v>
      </c>
      <c r="H257">
        <v>1000</v>
      </c>
      <c r="I257">
        <v>1984342</v>
      </c>
      <c r="J257">
        <v>7818798</v>
      </c>
      <c r="K257">
        <v>0.46810000000000002</v>
      </c>
      <c r="L257">
        <v>0.53190000000000004</v>
      </c>
      <c r="M257">
        <v>10194</v>
      </c>
      <c r="N257">
        <v>861627</v>
      </c>
      <c r="O257">
        <v>5566313.0099999998</v>
      </c>
      <c r="P257">
        <v>-0.22500000000000001</v>
      </c>
      <c r="Q257">
        <v>1.2250000000000001</v>
      </c>
      <c r="R257">
        <v>7257.25</v>
      </c>
      <c r="S257">
        <v>0.19470000000000001</v>
      </c>
      <c r="T257">
        <v>18451.25</v>
      </c>
      <c r="U257">
        <v>18451.25</v>
      </c>
      <c r="V257">
        <v>0</v>
      </c>
      <c r="W257" t="s">
        <v>434</v>
      </c>
      <c r="X257">
        <v>767</v>
      </c>
      <c r="Y257">
        <v>809568255</v>
      </c>
    </row>
    <row r="258" spans="1:25" x14ac:dyDescent="0.25">
      <c r="A258">
        <v>1526</v>
      </c>
      <c r="B258" t="s">
        <v>98</v>
      </c>
      <c r="C258">
        <v>3422267</v>
      </c>
      <c r="D258">
        <v>1930000</v>
      </c>
      <c r="E258">
        <v>1318000</v>
      </c>
      <c r="F258">
        <v>-0.7732</v>
      </c>
      <c r="G258">
        <v>1.7732000000000001</v>
      </c>
      <c r="H258">
        <v>1000</v>
      </c>
      <c r="I258">
        <v>1984342</v>
      </c>
      <c r="J258">
        <v>13435692</v>
      </c>
      <c r="K258">
        <v>-0.72460000000000002</v>
      </c>
      <c r="L258">
        <v>1.7245999999999999</v>
      </c>
      <c r="M258">
        <v>10194</v>
      </c>
      <c r="N258">
        <v>861627</v>
      </c>
      <c r="O258">
        <v>5073731.2300000004</v>
      </c>
      <c r="P258">
        <v>-2.9719000000000002</v>
      </c>
      <c r="Q258">
        <v>3.9719000000000002</v>
      </c>
      <c r="R258">
        <v>3849.57</v>
      </c>
      <c r="S258">
        <v>0</v>
      </c>
      <c r="T258">
        <v>15043.57</v>
      </c>
      <c r="U258">
        <v>15043.57</v>
      </c>
      <c r="V258">
        <v>0</v>
      </c>
      <c r="W258" t="s">
        <v>434</v>
      </c>
      <c r="X258">
        <v>1318</v>
      </c>
      <c r="Y258">
        <v>4510548213</v>
      </c>
    </row>
    <row r="259" spans="1:25" x14ac:dyDescent="0.25">
      <c r="A259">
        <v>3654</v>
      </c>
      <c r="B259" t="s">
        <v>232</v>
      </c>
      <c r="C259">
        <v>3577929</v>
      </c>
      <c r="D259">
        <v>1930000</v>
      </c>
      <c r="E259">
        <v>317000</v>
      </c>
      <c r="F259">
        <v>-0.8538</v>
      </c>
      <c r="G259">
        <v>1.8537999999999999</v>
      </c>
      <c r="H259">
        <v>1000</v>
      </c>
      <c r="I259">
        <v>1984342</v>
      </c>
      <c r="J259">
        <v>3231498</v>
      </c>
      <c r="K259">
        <v>-0.80310000000000004</v>
      </c>
      <c r="L259">
        <v>1.8030999999999999</v>
      </c>
      <c r="M259">
        <v>10194</v>
      </c>
      <c r="N259">
        <v>861627</v>
      </c>
      <c r="O259">
        <v>17294.189999999999</v>
      </c>
      <c r="P259">
        <v>-3.1524999999999999</v>
      </c>
      <c r="Q259">
        <v>4.1524999999999999</v>
      </c>
      <c r="R259">
        <v>54.56</v>
      </c>
      <c r="S259">
        <v>0</v>
      </c>
      <c r="T259">
        <v>11248.56</v>
      </c>
      <c r="U259">
        <v>11248.56</v>
      </c>
      <c r="V259">
        <v>0</v>
      </c>
      <c r="W259" t="s">
        <v>434</v>
      </c>
      <c r="X259">
        <v>317</v>
      </c>
      <c r="Y259">
        <v>1134203548</v>
      </c>
    </row>
    <row r="260" spans="1:25" x14ac:dyDescent="0.25">
      <c r="A260">
        <v>3990</v>
      </c>
      <c r="B260" t="s">
        <v>259</v>
      </c>
      <c r="C260">
        <v>454261</v>
      </c>
      <c r="D260">
        <v>1930000</v>
      </c>
      <c r="E260">
        <v>591000</v>
      </c>
      <c r="F260">
        <v>0.76459999999999995</v>
      </c>
      <c r="G260">
        <v>0.2354</v>
      </c>
      <c r="H260">
        <v>1000</v>
      </c>
      <c r="I260">
        <v>1984342</v>
      </c>
      <c r="J260">
        <v>6024654</v>
      </c>
      <c r="K260">
        <v>0.77110000000000001</v>
      </c>
      <c r="L260">
        <v>0.22889999999999999</v>
      </c>
      <c r="M260">
        <v>10194</v>
      </c>
      <c r="N260">
        <v>861627</v>
      </c>
      <c r="O260">
        <v>87557.63</v>
      </c>
      <c r="P260">
        <v>0.4728</v>
      </c>
      <c r="Q260">
        <v>0.5272</v>
      </c>
      <c r="R260">
        <v>148.15</v>
      </c>
      <c r="S260">
        <v>0.76659999999999995</v>
      </c>
      <c r="T260">
        <v>11342.15</v>
      </c>
      <c r="U260">
        <v>11342.15</v>
      </c>
      <c r="V260">
        <v>0</v>
      </c>
      <c r="W260" t="s">
        <v>434</v>
      </c>
      <c r="X260">
        <v>591</v>
      </c>
      <c r="Y260">
        <v>268468423</v>
      </c>
    </row>
    <row r="261" spans="1:25" x14ac:dyDescent="0.25">
      <c r="A261">
        <v>4011</v>
      </c>
      <c r="B261" t="s">
        <v>260</v>
      </c>
      <c r="C261">
        <v>2233154</v>
      </c>
      <c r="D261">
        <v>2895000</v>
      </c>
      <c r="E261">
        <v>72000</v>
      </c>
      <c r="F261">
        <v>0.2286</v>
      </c>
      <c r="G261">
        <v>0.77139999999999997</v>
      </c>
      <c r="H261">
        <v>1000</v>
      </c>
      <c r="I261">
        <v>2976513</v>
      </c>
      <c r="J261">
        <v>733968</v>
      </c>
      <c r="K261">
        <v>0.24970000000000001</v>
      </c>
      <c r="L261">
        <v>0.75029999999999997</v>
      </c>
      <c r="M261">
        <v>10194</v>
      </c>
      <c r="N261">
        <v>1292440</v>
      </c>
      <c r="O261">
        <v>205767.83</v>
      </c>
      <c r="P261">
        <v>-0.72789999999999999</v>
      </c>
      <c r="Q261">
        <v>1.7279</v>
      </c>
      <c r="R261">
        <v>2857.89</v>
      </c>
      <c r="S261">
        <v>4.9399999999999999E-2</v>
      </c>
      <c r="T261">
        <v>14051.89</v>
      </c>
      <c r="U261">
        <v>14051.89</v>
      </c>
      <c r="V261">
        <v>0</v>
      </c>
      <c r="W261" t="s">
        <v>435</v>
      </c>
      <c r="X261">
        <v>72</v>
      </c>
      <c r="Y261">
        <v>160787095</v>
      </c>
    </row>
    <row r="262" spans="1:25" x14ac:dyDescent="0.25">
      <c r="A262">
        <v>4018</v>
      </c>
      <c r="B262" t="s">
        <v>261</v>
      </c>
      <c r="C262">
        <v>843062</v>
      </c>
      <c r="D262">
        <v>1930000</v>
      </c>
      <c r="E262">
        <v>6345000</v>
      </c>
      <c r="F262">
        <v>0.56320000000000003</v>
      </c>
      <c r="G262">
        <v>0.43680000000000002</v>
      </c>
      <c r="H262">
        <v>1000</v>
      </c>
      <c r="I262">
        <v>1984342</v>
      </c>
      <c r="J262">
        <v>64680930</v>
      </c>
      <c r="K262">
        <v>0.57509999999999994</v>
      </c>
      <c r="L262">
        <v>0.4249</v>
      </c>
      <c r="M262">
        <v>10194</v>
      </c>
      <c r="N262">
        <v>861627</v>
      </c>
      <c r="O262">
        <v>17009258.140000001</v>
      </c>
      <c r="P262">
        <v>2.1499999999999998E-2</v>
      </c>
      <c r="Q262">
        <v>0.97850000000000004</v>
      </c>
      <c r="R262">
        <v>2680.73</v>
      </c>
      <c r="S262">
        <v>0.46729999999999999</v>
      </c>
      <c r="T262">
        <v>13874.73</v>
      </c>
      <c r="U262">
        <v>13874.73</v>
      </c>
      <c r="V262">
        <v>0</v>
      </c>
      <c r="W262" t="s">
        <v>434</v>
      </c>
      <c r="X262">
        <v>6345</v>
      </c>
      <c r="Y262">
        <v>5349230248</v>
      </c>
    </row>
    <row r="263" spans="1:25" x14ac:dyDescent="0.25">
      <c r="A263">
        <v>4025</v>
      </c>
      <c r="B263" t="s">
        <v>262</v>
      </c>
      <c r="C263">
        <v>639703</v>
      </c>
      <c r="D263">
        <v>1930000</v>
      </c>
      <c r="E263">
        <v>490000</v>
      </c>
      <c r="F263">
        <v>0.66849999999999998</v>
      </c>
      <c r="G263">
        <v>0.33150000000000002</v>
      </c>
      <c r="H263">
        <v>1000</v>
      </c>
      <c r="I263">
        <v>1984342</v>
      </c>
      <c r="J263">
        <v>4995060</v>
      </c>
      <c r="K263">
        <v>0.67759999999999998</v>
      </c>
      <c r="L263">
        <v>0.32240000000000002</v>
      </c>
      <c r="M263">
        <v>10194</v>
      </c>
      <c r="N263">
        <v>861627</v>
      </c>
      <c r="O263">
        <v>150186.68</v>
      </c>
      <c r="P263">
        <v>0.2576</v>
      </c>
      <c r="Q263">
        <v>0.74239999999999995</v>
      </c>
      <c r="R263">
        <v>306.5</v>
      </c>
      <c r="S263">
        <v>0.66559999999999997</v>
      </c>
      <c r="T263">
        <v>11500.5</v>
      </c>
      <c r="U263">
        <v>11500.5</v>
      </c>
      <c r="V263">
        <v>0</v>
      </c>
      <c r="W263" t="s">
        <v>434</v>
      </c>
      <c r="X263">
        <v>490</v>
      </c>
      <c r="Y263">
        <v>313454569</v>
      </c>
    </row>
    <row r="264" spans="1:25" x14ac:dyDescent="0.25">
      <c r="A264">
        <v>4060</v>
      </c>
      <c r="B264" t="s">
        <v>263</v>
      </c>
      <c r="C264">
        <v>1436208</v>
      </c>
      <c r="D264">
        <v>1930000</v>
      </c>
      <c r="E264">
        <v>5489000</v>
      </c>
      <c r="F264">
        <v>0.25590000000000002</v>
      </c>
      <c r="G264">
        <v>0.74409999999999998</v>
      </c>
      <c r="H264">
        <v>1000</v>
      </c>
      <c r="I264">
        <v>1984342</v>
      </c>
      <c r="J264">
        <v>55954866</v>
      </c>
      <c r="K264">
        <v>0.2762</v>
      </c>
      <c r="L264">
        <v>0.7238</v>
      </c>
      <c r="M264">
        <v>10194</v>
      </c>
      <c r="N264">
        <v>861627</v>
      </c>
      <c r="O264">
        <v>1248841.82</v>
      </c>
      <c r="P264">
        <v>-0.66690000000000005</v>
      </c>
      <c r="Q264">
        <v>1.6669</v>
      </c>
      <c r="R264">
        <v>227.52</v>
      </c>
      <c r="S264">
        <v>0.25569999999999998</v>
      </c>
      <c r="T264">
        <v>11421.52</v>
      </c>
      <c r="U264">
        <v>11421.52</v>
      </c>
      <c r="V264">
        <v>0</v>
      </c>
      <c r="W264" t="s">
        <v>434</v>
      </c>
      <c r="X264">
        <v>5489</v>
      </c>
      <c r="Y264">
        <v>7883346779</v>
      </c>
    </row>
    <row r="265" spans="1:25" x14ac:dyDescent="0.25">
      <c r="A265">
        <v>4067</v>
      </c>
      <c r="B265" t="s">
        <v>264</v>
      </c>
      <c r="C265">
        <v>621155</v>
      </c>
      <c r="D265">
        <v>1930000</v>
      </c>
      <c r="E265">
        <v>1037000</v>
      </c>
      <c r="F265">
        <v>0.67820000000000003</v>
      </c>
      <c r="G265">
        <v>0.32179999999999997</v>
      </c>
      <c r="H265">
        <v>1000</v>
      </c>
      <c r="I265">
        <v>1984342</v>
      </c>
      <c r="J265">
        <v>10571178</v>
      </c>
      <c r="K265">
        <v>0.68700000000000006</v>
      </c>
      <c r="L265">
        <v>0.313</v>
      </c>
      <c r="M265">
        <v>10194</v>
      </c>
      <c r="N265">
        <v>861627</v>
      </c>
      <c r="O265">
        <v>1319607.75</v>
      </c>
      <c r="P265">
        <v>0.27910000000000001</v>
      </c>
      <c r="Q265">
        <v>0.72089999999999999</v>
      </c>
      <c r="R265">
        <v>1272.52</v>
      </c>
      <c r="S265">
        <v>0.64459999999999995</v>
      </c>
      <c r="T265">
        <v>12466.52</v>
      </c>
      <c r="U265">
        <v>12466.52</v>
      </c>
      <c r="V265">
        <v>0</v>
      </c>
      <c r="W265" t="s">
        <v>434</v>
      </c>
      <c r="X265">
        <v>1037</v>
      </c>
      <c r="Y265">
        <v>644137746</v>
      </c>
    </row>
    <row r="266" spans="1:25" x14ac:dyDescent="0.25">
      <c r="A266">
        <v>4074</v>
      </c>
      <c r="B266" t="s">
        <v>265</v>
      </c>
      <c r="C266">
        <v>718374</v>
      </c>
      <c r="D266">
        <v>1930000</v>
      </c>
      <c r="E266">
        <v>1790000</v>
      </c>
      <c r="F266">
        <v>0.62780000000000002</v>
      </c>
      <c r="G266">
        <v>0.37219999999999998</v>
      </c>
      <c r="H266">
        <v>1000</v>
      </c>
      <c r="I266">
        <v>1984342</v>
      </c>
      <c r="J266">
        <v>18247260</v>
      </c>
      <c r="K266">
        <v>0.63800000000000001</v>
      </c>
      <c r="L266">
        <v>0.36199999999999999</v>
      </c>
      <c r="M266">
        <v>10194</v>
      </c>
      <c r="N266">
        <v>861627</v>
      </c>
      <c r="O266">
        <v>4449515.7300000004</v>
      </c>
      <c r="P266">
        <v>0.1663</v>
      </c>
      <c r="Q266">
        <v>0.8337</v>
      </c>
      <c r="R266">
        <v>2485.7600000000002</v>
      </c>
      <c r="S266">
        <v>0.55149999999999999</v>
      </c>
      <c r="T266">
        <v>13679.76</v>
      </c>
      <c r="U266">
        <v>13679.76</v>
      </c>
      <c r="V266">
        <v>0</v>
      </c>
      <c r="W266" t="s">
        <v>434</v>
      </c>
      <c r="X266">
        <v>1790</v>
      </c>
      <c r="Y266">
        <v>1285889976</v>
      </c>
    </row>
    <row r="267" spans="1:25" x14ac:dyDescent="0.25">
      <c r="A267">
        <v>4088</v>
      </c>
      <c r="B267" t="s">
        <v>266</v>
      </c>
      <c r="C267">
        <v>670573</v>
      </c>
      <c r="D267">
        <v>1930000</v>
      </c>
      <c r="E267">
        <v>1292000</v>
      </c>
      <c r="F267">
        <v>0.65259999999999996</v>
      </c>
      <c r="G267">
        <v>0.34739999999999999</v>
      </c>
      <c r="H267">
        <v>1000</v>
      </c>
      <c r="I267">
        <v>1984342</v>
      </c>
      <c r="J267">
        <v>12691615.02</v>
      </c>
      <c r="K267">
        <v>0.66210000000000002</v>
      </c>
      <c r="L267">
        <v>0.33789999999999998</v>
      </c>
      <c r="M267">
        <v>9823.23</v>
      </c>
      <c r="N267">
        <v>861627</v>
      </c>
      <c r="O267">
        <v>0</v>
      </c>
      <c r="P267">
        <v>0.22170000000000001</v>
      </c>
      <c r="Q267">
        <v>0.77829999999999999</v>
      </c>
      <c r="R267">
        <v>0</v>
      </c>
      <c r="S267">
        <v>0.66120000000000001</v>
      </c>
      <c r="T267">
        <v>10823.23</v>
      </c>
      <c r="U267">
        <v>10823.23</v>
      </c>
      <c r="V267">
        <v>0</v>
      </c>
      <c r="W267" t="s">
        <v>434</v>
      </c>
      <c r="X267">
        <v>1292</v>
      </c>
      <c r="Y267">
        <v>866380237</v>
      </c>
    </row>
    <row r="268" spans="1:25" x14ac:dyDescent="0.25">
      <c r="A268">
        <v>4095</v>
      </c>
      <c r="B268" t="s">
        <v>267</v>
      </c>
      <c r="C268">
        <v>926210</v>
      </c>
      <c r="D268">
        <v>1930000</v>
      </c>
      <c r="E268">
        <v>2818000</v>
      </c>
      <c r="F268">
        <v>0.52010000000000001</v>
      </c>
      <c r="G268">
        <v>0.47989999999999999</v>
      </c>
      <c r="H268">
        <v>1000</v>
      </c>
      <c r="I268">
        <v>1984342</v>
      </c>
      <c r="J268">
        <v>28726692</v>
      </c>
      <c r="K268">
        <v>0.53320000000000001</v>
      </c>
      <c r="L268">
        <v>0.46679999999999999</v>
      </c>
      <c r="M268">
        <v>10194</v>
      </c>
      <c r="N268">
        <v>861627</v>
      </c>
      <c r="O268">
        <v>5926333.5899999999</v>
      </c>
      <c r="P268">
        <v>-7.4999999999999997E-2</v>
      </c>
      <c r="Q268">
        <v>1.075</v>
      </c>
      <c r="R268">
        <v>2103.0300000000002</v>
      </c>
      <c r="S268">
        <v>0.43609999999999999</v>
      </c>
      <c r="T268">
        <v>13297.03</v>
      </c>
      <c r="U268">
        <v>13297.03</v>
      </c>
      <c r="V268">
        <v>0</v>
      </c>
      <c r="W268" t="s">
        <v>434</v>
      </c>
      <c r="X268">
        <v>2818</v>
      </c>
      <c r="Y268">
        <v>2610058566</v>
      </c>
    </row>
    <row r="269" spans="1:25" x14ac:dyDescent="0.25">
      <c r="A269">
        <v>4137</v>
      </c>
      <c r="B269" t="s">
        <v>268</v>
      </c>
      <c r="C269">
        <v>753697</v>
      </c>
      <c r="D269">
        <v>1930000</v>
      </c>
      <c r="E269">
        <v>989000</v>
      </c>
      <c r="F269">
        <v>0.60950000000000004</v>
      </c>
      <c r="G269">
        <v>0.39050000000000001</v>
      </c>
      <c r="H269">
        <v>1000</v>
      </c>
      <c r="I269">
        <v>1984342</v>
      </c>
      <c r="J269">
        <v>10081866</v>
      </c>
      <c r="K269">
        <v>0.62019999999999997</v>
      </c>
      <c r="L269">
        <v>0.37980000000000003</v>
      </c>
      <c r="M269">
        <v>10194</v>
      </c>
      <c r="N269">
        <v>861627</v>
      </c>
      <c r="O269">
        <v>106846.82</v>
      </c>
      <c r="P269">
        <v>0.12529999999999999</v>
      </c>
      <c r="Q269">
        <v>0.87470000000000003</v>
      </c>
      <c r="R269">
        <v>108.04</v>
      </c>
      <c r="S269">
        <v>0.61450000000000005</v>
      </c>
      <c r="T269">
        <v>11302.04</v>
      </c>
      <c r="U269">
        <v>11302.04</v>
      </c>
      <c r="V269">
        <v>0</v>
      </c>
      <c r="W269" t="s">
        <v>434</v>
      </c>
      <c r="X269">
        <v>989</v>
      </c>
      <c r="Y269">
        <v>745406313</v>
      </c>
    </row>
    <row r="270" spans="1:25" x14ac:dyDescent="0.25">
      <c r="A270">
        <v>4144</v>
      </c>
      <c r="B270" t="s">
        <v>269</v>
      </c>
      <c r="C270">
        <v>930517</v>
      </c>
      <c r="D270">
        <v>1930000</v>
      </c>
      <c r="E270">
        <v>3893000</v>
      </c>
      <c r="F270">
        <v>0.51790000000000003</v>
      </c>
      <c r="G270">
        <v>0.48209999999999997</v>
      </c>
      <c r="H270">
        <v>1000</v>
      </c>
      <c r="I270">
        <v>1984342</v>
      </c>
      <c r="J270">
        <v>39685242</v>
      </c>
      <c r="K270">
        <v>0.53110000000000002</v>
      </c>
      <c r="L270">
        <v>0.46889999999999998</v>
      </c>
      <c r="M270">
        <v>10194</v>
      </c>
      <c r="N270">
        <v>861627</v>
      </c>
      <c r="O270">
        <v>11012866.68</v>
      </c>
      <c r="P270">
        <v>-0.08</v>
      </c>
      <c r="Q270">
        <v>1.08</v>
      </c>
      <c r="R270">
        <v>2828.89</v>
      </c>
      <c r="S270">
        <v>0.40689999999999998</v>
      </c>
      <c r="T270">
        <v>14022.89</v>
      </c>
      <c r="U270">
        <v>14022.89</v>
      </c>
      <c r="V270">
        <v>0</v>
      </c>
      <c r="W270" t="s">
        <v>434</v>
      </c>
      <c r="X270">
        <v>3893</v>
      </c>
      <c r="Y270">
        <v>3622504181</v>
      </c>
    </row>
    <row r="271" spans="1:25" x14ac:dyDescent="0.25">
      <c r="A271">
        <v>4165</v>
      </c>
      <c r="B271" t="s">
        <v>271</v>
      </c>
      <c r="C271">
        <v>868074</v>
      </c>
      <c r="D271">
        <v>1930000</v>
      </c>
      <c r="E271">
        <v>1546000</v>
      </c>
      <c r="F271">
        <v>0.55020000000000002</v>
      </c>
      <c r="G271">
        <v>0.44979999999999998</v>
      </c>
      <c r="H271">
        <v>1000</v>
      </c>
      <c r="I271">
        <v>1984342</v>
      </c>
      <c r="J271">
        <v>15759924</v>
      </c>
      <c r="K271">
        <v>0.5625</v>
      </c>
      <c r="L271">
        <v>0.4375</v>
      </c>
      <c r="M271">
        <v>10194</v>
      </c>
      <c r="N271">
        <v>861627</v>
      </c>
      <c r="O271">
        <v>1444369.31</v>
      </c>
      <c r="P271">
        <v>-7.4999999999999997E-3</v>
      </c>
      <c r="Q271">
        <v>1.0075000000000001</v>
      </c>
      <c r="R271">
        <v>934.26</v>
      </c>
      <c r="S271">
        <v>0.51759999999999995</v>
      </c>
      <c r="T271">
        <v>12128.26</v>
      </c>
      <c r="U271">
        <v>12128.26</v>
      </c>
      <c r="V271">
        <v>0</v>
      </c>
      <c r="W271" t="s">
        <v>434</v>
      </c>
      <c r="X271">
        <v>1546</v>
      </c>
      <c r="Y271">
        <v>1342043024</v>
      </c>
    </row>
    <row r="272" spans="1:25" x14ac:dyDescent="0.25">
      <c r="A272">
        <v>4179</v>
      </c>
      <c r="B272" t="s">
        <v>272</v>
      </c>
      <c r="C272">
        <v>713617</v>
      </c>
      <c r="D272">
        <v>1930000</v>
      </c>
      <c r="E272">
        <v>9822000</v>
      </c>
      <c r="F272">
        <v>0.63029999999999997</v>
      </c>
      <c r="G272">
        <v>0.36969999999999997</v>
      </c>
      <c r="H272">
        <v>1000</v>
      </c>
      <c r="I272">
        <v>1984342</v>
      </c>
      <c r="J272">
        <v>100125468</v>
      </c>
      <c r="K272">
        <v>0.64039999999999997</v>
      </c>
      <c r="L272">
        <v>0.35959999999999998</v>
      </c>
      <c r="M272">
        <v>10194</v>
      </c>
      <c r="N272">
        <v>861627</v>
      </c>
      <c r="O272">
        <v>27163890.309999999</v>
      </c>
      <c r="P272">
        <v>0.17180000000000001</v>
      </c>
      <c r="Q272">
        <v>0.82820000000000005</v>
      </c>
      <c r="R272">
        <v>2765.62</v>
      </c>
      <c r="S272">
        <v>0.54679999999999995</v>
      </c>
      <c r="T272">
        <v>13959.62</v>
      </c>
      <c r="U272">
        <v>13959.62</v>
      </c>
      <c r="V272" s="44">
        <v>1.8189889999999999E-12</v>
      </c>
      <c r="W272" t="s">
        <v>434</v>
      </c>
      <c r="X272">
        <v>9822</v>
      </c>
      <c r="Y272">
        <v>7009144394</v>
      </c>
    </row>
    <row r="273" spans="1:25" x14ac:dyDescent="0.25">
      <c r="A273">
        <v>4186</v>
      </c>
      <c r="B273" t="s">
        <v>273</v>
      </c>
      <c r="C273">
        <v>623610</v>
      </c>
      <c r="D273">
        <v>1930000</v>
      </c>
      <c r="E273">
        <v>889000</v>
      </c>
      <c r="F273">
        <v>0.67689999999999995</v>
      </c>
      <c r="G273">
        <v>0.3231</v>
      </c>
      <c r="H273">
        <v>1000</v>
      </c>
      <c r="I273">
        <v>1984342</v>
      </c>
      <c r="J273">
        <v>9062466</v>
      </c>
      <c r="K273">
        <v>0.68569999999999998</v>
      </c>
      <c r="L273">
        <v>0.31430000000000002</v>
      </c>
      <c r="M273">
        <v>10194</v>
      </c>
      <c r="N273">
        <v>861627</v>
      </c>
      <c r="O273">
        <v>1165877.8799999999</v>
      </c>
      <c r="P273">
        <v>0.2762</v>
      </c>
      <c r="Q273">
        <v>0.7238</v>
      </c>
      <c r="R273">
        <v>1311.45</v>
      </c>
      <c r="S273">
        <v>0.6421</v>
      </c>
      <c r="T273">
        <v>12505.45</v>
      </c>
      <c r="U273">
        <v>12505.45</v>
      </c>
      <c r="V273">
        <v>0</v>
      </c>
      <c r="W273" t="s">
        <v>434</v>
      </c>
      <c r="X273">
        <v>889</v>
      </c>
      <c r="Y273">
        <v>554388919</v>
      </c>
    </row>
    <row r="274" spans="1:25" x14ac:dyDescent="0.25">
      <c r="A274">
        <v>4207</v>
      </c>
      <c r="B274" t="s">
        <v>274</v>
      </c>
      <c r="C274">
        <v>703476</v>
      </c>
      <c r="D274">
        <v>1930000</v>
      </c>
      <c r="E274">
        <v>442000</v>
      </c>
      <c r="F274">
        <v>0.63549999999999995</v>
      </c>
      <c r="G274">
        <v>0.36449999999999999</v>
      </c>
      <c r="H274">
        <v>1000</v>
      </c>
      <c r="I274">
        <v>1984342</v>
      </c>
      <c r="J274">
        <v>4505748</v>
      </c>
      <c r="K274">
        <v>0.64549999999999996</v>
      </c>
      <c r="L274">
        <v>0.35449999999999998</v>
      </c>
      <c r="M274">
        <v>10194</v>
      </c>
      <c r="N274">
        <v>861627</v>
      </c>
      <c r="O274">
        <v>742168.22</v>
      </c>
      <c r="P274">
        <v>0.1835</v>
      </c>
      <c r="Q274">
        <v>0.8165</v>
      </c>
      <c r="R274">
        <v>1679.11</v>
      </c>
      <c r="S274">
        <v>0.58450000000000002</v>
      </c>
      <c r="T274">
        <v>12873.11</v>
      </c>
      <c r="U274">
        <v>12873.11</v>
      </c>
      <c r="V274">
        <v>0</v>
      </c>
      <c r="W274" t="s">
        <v>434</v>
      </c>
      <c r="X274">
        <v>442</v>
      </c>
      <c r="Y274">
        <v>310936535</v>
      </c>
    </row>
    <row r="275" spans="1:25" x14ac:dyDescent="0.25">
      <c r="A275">
        <v>4221</v>
      </c>
      <c r="B275" t="s">
        <v>275</v>
      </c>
      <c r="C275">
        <v>1219777</v>
      </c>
      <c r="D275">
        <v>1930000</v>
      </c>
      <c r="E275">
        <v>958000</v>
      </c>
      <c r="F275">
        <v>0.36799999999999999</v>
      </c>
      <c r="G275">
        <v>0.63200000000000001</v>
      </c>
      <c r="H275">
        <v>1000</v>
      </c>
      <c r="I275">
        <v>1984342</v>
      </c>
      <c r="J275">
        <v>9765852</v>
      </c>
      <c r="K275">
        <v>0.38529999999999998</v>
      </c>
      <c r="L275">
        <v>0.61470000000000002</v>
      </c>
      <c r="M275">
        <v>10194</v>
      </c>
      <c r="N275">
        <v>861627</v>
      </c>
      <c r="O275">
        <v>197481.24</v>
      </c>
      <c r="P275">
        <v>-0.41570000000000001</v>
      </c>
      <c r="Q275">
        <v>1.4157</v>
      </c>
      <c r="R275">
        <v>206.14</v>
      </c>
      <c r="S275">
        <v>0.36930000000000002</v>
      </c>
      <c r="T275">
        <v>11400.14</v>
      </c>
      <c r="U275">
        <v>11400.14</v>
      </c>
      <c r="V275">
        <v>0</v>
      </c>
      <c r="W275" t="s">
        <v>434</v>
      </c>
      <c r="X275">
        <v>958</v>
      </c>
      <c r="Y275">
        <v>1168546589</v>
      </c>
    </row>
    <row r="276" spans="1:25" x14ac:dyDescent="0.25">
      <c r="A276">
        <v>4228</v>
      </c>
      <c r="B276" t="s">
        <v>276</v>
      </c>
      <c r="C276">
        <v>873555</v>
      </c>
      <c r="D276">
        <v>1930000</v>
      </c>
      <c r="E276">
        <v>868000</v>
      </c>
      <c r="F276">
        <v>0.5474</v>
      </c>
      <c r="G276">
        <v>0.4526</v>
      </c>
      <c r="H276">
        <v>1000</v>
      </c>
      <c r="I276">
        <v>1984342</v>
      </c>
      <c r="J276">
        <v>8848392</v>
      </c>
      <c r="K276">
        <v>0.55979999999999996</v>
      </c>
      <c r="L276">
        <v>0.44019999999999998</v>
      </c>
      <c r="M276">
        <v>10194</v>
      </c>
      <c r="N276">
        <v>861627</v>
      </c>
      <c r="O276">
        <v>537828.19999999995</v>
      </c>
      <c r="P276">
        <v>-1.38E-2</v>
      </c>
      <c r="Q276">
        <v>1.0138</v>
      </c>
      <c r="R276">
        <v>619.62</v>
      </c>
      <c r="S276">
        <v>0.52859999999999996</v>
      </c>
      <c r="T276">
        <v>11813.62</v>
      </c>
      <c r="U276">
        <v>11813.62</v>
      </c>
      <c r="V276">
        <v>0</v>
      </c>
      <c r="W276" t="s">
        <v>434</v>
      </c>
      <c r="X276">
        <v>868</v>
      </c>
      <c r="Y276">
        <v>758245555</v>
      </c>
    </row>
    <row r="277" spans="1:25" x14ac:dyDescent="0.25">
      <c r="A277">
        <v>4235</v>
      </c>
      <c r="B277" t="s">
        <v>277</v>
      </c>
      <c r="C277">
        <v>4706761</v>
      </c>
      <c r="D277">
        <v>2895000</v>
      </c>
      <c r="E277">
        <v>157000</v>
      </c>
      <c r="F277">
        <v>-0.62580000000000002</v>
      </c>
      <c r="G277">
        <v>1.6257999999999999</v>
      </c>
      <c r="H277">
        <v>1000</v>
      </c>
      <c r="I277">
        <v>2976513</v>
      </c>
      <c r="J277">
        <v>1600458</v>
      </c>
      <c r="K277">
        <v>-0.58130000000000004</v>
      </c>
      <c r="L277">
        <v>1.5812999999999999</v>
      </c>
      <c r="M277">
        <v>10194</v>
      </c>
      <c r="N277">
        <v>1292440</v>
      </c>
      <c r="O277">
        <v>135419.54999999999</v>
      </c>
      <c r="P277">
        <v>-2.6417999999999999</v>
      </c>
      <c r="Q277">
        <v>3.6417999999999999</v>
      </c>
      <c r="R277">
        <v>862.54</v>
      </c>
      <c r="S277">
        <v>0</v>
      </c>
      <c r="T277">
        <v>12056.54</v>
      </c>
      <c r="U277">
        <v>12056.54</v>
      </c>
      <c r="V277">
        <v>0</v>
      </c>
      <c r="W277" t="s">
        <v>435</v>
      </c>
      <c r="X277">
        <v>157</v>
      </c>
      <c r="Y277">
        <v>738961401</v>
      </c>
    </row>
    <row r="278" spans="1:25" x14ac:dyDescent="0.25">
      <c r="A278">
        <v>4151</v>
      </c>
      <c r="B278" t="s">
        <v>270</v>
      </c>
      <c r="C278">
        <v>692213</v>
      </c>
      <c r="D278">
        <v>1930000</v>
      </c>
      <c r="E278">
        <v>910000</v>
      </c>
      <c r="F278">
        <v>0.64129999999999998</v>
      </c>
      <c r="G278">
        <v>0.35870000000000002</v>
      </c>
      <c r="H278">
        <v>1000</v>
      </c>
      <c r="I278">
        <v>1984342</v>
      </c>
      <c r="J278">
        <v>9276540</v>
      </c>
      <c r="K278">
        <v>0.6512</v>
      </c>
      <c r="L278">
        <v>0.3488</v>
      </c>
      <c r="M278">
        <v>10194</v>
      </c>
      <c r="N278">
        <v>861627</v>
      </c>
      <c r="O278">
        <v>2492796.73</v>
      </c>
      <c r="P278">
        <v>0.1966</v>
      </c>
      <c r="Q278">
        <v>0.8034</v>
      </c>
      <c r="R278">
        <v>2739.34</v>
      </c>
      <c r="S278">
        <v>0.56110000000000004</v>
      </c>
      <c r="T278">
        <v>13933.34</v>
      </c>
      <c r="U278">
        <v>13933.34</v>
      </c>
      <c r="V278">
        <v>0</v>
      </c>
      <c r="W278" t="s">
        <v>434</v>
      </c>
      <c r="X278">
        <v>910</v>
      </c>
      <c r="Y278">
        <v>629913441</v>
      </c>
    </row>
    <row r="279" spans="1:25" x14ac:dyDescent="0.25">
      <c r="A279">
        <v>490</v>
      </c>
      <c r="B279" t="s">
        <v>48</v>
      </c>
      <c r="C279">
        <v>793290</v>
      </c>
      <c r="D279">
        <v>1930000</v>
      </c>
      <c r="E279">
        <v>437000</v>
      </c>
      <c r="F279">
        <v>0.58899999999999997</v>
      </c>
      <c r="G279">
        <v>0.41099999999999998</v>
      </c>
      <c r="H279">
        <v>1000</v>
      </c>
      <c r="I279">
        <v>1984342</v>
      </c>
      <c r="J279">
        <v>4454778</v>
      </c>
      <c r="K279">
        <v>0.60019999999999996</v>
      </c>
      <c r="L279">
        <v>0.39979999999999999</v>
      </c>
      <c r="M279">
        <v>10194</v>
      </c>
      <c r="N279">
        <v>861627</v>
      </c>
      <c r="O279">
        <v>748741.1</v>
      </c>
      <c r="P279">
        <v>7.9299999999999995E-2</v>
      </c>
      <c r="Q279">
        <v>0.92069999999999996</v>
      </c>
      <c r="R279">
        <v>1713.37</v>
      </c>
      <c r="S279">
        <v>0.5302</v>
      </c>
      <c r="T279">
        <v>12907.37</v>
      </c>
      <c r="U279">
        <v>12907.37</v>
      </c>
      <c r="V279" s="44">
        <v>1.8189889999999999E-12</v>
      </c>
      <c r="W279" t="s">
        <v>434</v>
      </c>
      <c r="X279">
        <v>437</v>
      </c>
      <c r="Y279">
        <v>346667595</v>
      </c>
    </row>
    <row r="280" spans="1:25" x14ac:dyDescent="0.25">
      <c r="A280">
        <v>4270</v>
      </c>
      <c r="B280" t="s">
        <v>279</v>
      </c>
      <c r="C280">
        <v>1282202</v>
      </c>
      <c r="D280">
        <v>1930000</v>
      </c>
      <c r="E280">
        <v>245000</v>
      </c>
      <c r="F280">
        <v>0.33560000000000001</v>
      </c>
      <c r="G280">
        <v>0.66439999999999999</v>
      </c>
      <c r="H280">
        <v>1000</v>
      </c>
      <c r="I280">
        <v>1984342</v>
      </c>
      <c r="J280">
        <v>2497530</v>
      </c>
      <c r="K280">
        <v>0.3538</v>
      </c>
      <c r="L280">
        <v>0.6462</v>
      </c>
      <c r="M280">
        <v>10194</v>
      </c>
      <c r="N280">
        <v>861627</v>
      </c>
      <c r="O280">
        <v>700839.76</v>
      </c>
      <c r="P280">
        <v>-0.48809999999999998</v>
      </c>
      <c r="Q280">
        <v>1.4881</v>
      </c>
      <c r="R280">
        <v>2860.57</v>
      </c>
      <c r="S280">
        <v>0.1812</v>
      </c>
      <c r="T280">
        <v>14054.57</v>
      </c>
      <c r="U280">
        <v>14054.57</v>
      </c>
      <c r="V280">
        <v>0</v>
      </c>
      <c r="W280" t="s">
        <v>434</v>
      </c>
      <c r="X280">
        <v>245</v>
      </c>
      <c r="Y280">
        <v>314139546</v>
      </c>
    </row>
    <row r="281" spans="1:25" x14ac:dyDescent="0.25">
      <c r="A281">
        <v>4305</v>
      </c>
      <c r="B281" t="s">
        <v>280</v>
      </c>
      <c r="C281">
        <v>538117</v>
      </c>
      <c r="D281">
        <v>1930000</v>
      </c>
      <c r="E281">
        <v>990000</v>
      </c>
      <c r="F281">
        <v>0.72119999999999995</v>
      </c>
      <c r="G281">
        <v>0.27879999999999999</v>
      </c>
      <c r="H281">
        <v>1000</v>
      </c>
      <c r="I281">
        <v>1984342</v>
      </c>
      <c r="J281">
        <v>10092060</v>
      </c>
      <c r="K281">
        <v>0.7288</v>
      </c>
      <c r="L281">
        <v>0.2712</v>
      </c>
      <c r="M281">
        <v>10194</v>
      </c>
      <c r="N281">
        <v>861627</v>
      </c>
      <c r="O281">
        <v>1651513.48</v>
      </c>
      <c r="P281">
        <v>0.3755</v>
      </c>
      <c r="Q281">
        <v>0.62450000000000006</v>
      </c>
      <c r="R281">
        <v>1668.2</v>
      </c>
      <c r="S281">
        <v>0.68240000000000001</v>
      </c>
      <c r="T281">
        <v>12862.2</v>
      </c>
      <c r="U281">
        <v>12862.2</v>
      </c>
      <c r="V281">
        <v>0</v>
      </c>
      <c r="W281" t="s">
        <v>434</v>
      </c>
      <c r="X281">
        <v>990</v>
      </c>
      <c r="Y281">
        <v>532735693</v>
      </c>
    </row>
    <row r="282" spans="1:25" x14ac:dyDescent="0.25">
      <c r="A282">
        <v>4312</v>
      </c>
      <c r="B282" t="s">
        <v>281</v>
      </c>
      <c r="C282">
        <v>1237478</v>
      </c>
      <c r="D282">
        <v>1930000</v>
      </c>
      <c r="E282">
        <v>2803000</v>
      </c>
      <c r="F282">
        <v>0.35880000000000001</v>
      </c>
      <c r="G282">
        <v>0.64119999999999999</v>
      </c>
      <c r="H282">
        <v>1000</v>
      </c>
      <c r="I282">
        <v>1984342</v>
      </c>
      <c r="J282">
        <v>28573782</v>
      </c>
      <c r="K282">
        <v>0.37640000000000001</v>
      </c>
      <c r="L282">
        <v>0.62360000000000004</v>
      </c>
      <c r="M282">
        <v>10194</v>
      </c>
      <c r="N282">
        <v>861627</v>
      </c>
      <c r="O282">
        <v>242947.85</v>
      </c>
      <c r="P282">
        <v>-0.43619999999999998</v>
      </c>
      <c r="Q282">
        <v>1.4361999999999999</v>
      </c>
      <c r="R282">
        <v>86.67</v>
      </c>
      <c r="S282">
        <v>0.36859999999999998</v>
      </c>
      <c r="T282">
        <v>11280.67</v>
      </c>
      <c r="U282">
        <v>11280.67</v>
      </c>
      <c r="V282">
        <v>0</v>
      </c>
      <c r="W282" t="s">
        <v>434</v>
      </c>
      <c r="X282">
        <v>2803</v>
      </c>
      <c r="Y282">
        <v>3468651355</v>
      </c>
    </row>
    <row r="283" spans="1:25" x14ac:dyDescent="0.25">
      <c r="A283">
        <v>4330</v>
      </c>
      <c r="B283" t="s">
        <v>282</v>
      </c>
      <c r="C283">
        <v>4895034</v>
      </c>
      <c r="D283">
        <v>1930000</v>
      </c>
      <c r="E283">
        <v>106000</v>
      </c>
      <c r="F283">
        <v>-1.5363</v>
      </c>
      <c r="G283">
        <v>2.5363000000000002</v>
      </c>
      <c r="H283">
        <v>1000</v>
      </c>
      <c r="I283">
        <v>1984342</v>
      </c>
      <c r="J283">
        <v>1080564</v>
      </c>
      <c r="K283">
        <v>-1.4668000000000001</v>
      </c>
      <c r="L283">
        <v>2.4668000000000001</v>
      </c>
      <c r="M283">
        <v>10194</v>
      </c>
      <c r="N283">
        <v>861627</v>
      </c>
      <c r="O283">
        <v>1221079.94</v>
      </c>
      <c r="P283">
        <v>-4.6811999999999996</v>
      </c>
      <c r="Q283">
        <v>5.6811999999999996</v>
      </c>
      <c r="R283">
        <v>11519.62</v>
      </c>
      <c r="S283">
        <v>0</v>
      </c>
      <c r="T283">
        <v>22713.62</v>
      </c>
      <c r="U283">
        <v>22713.62</v>
      </c>
      <c r="V283" s="44">
        <v>-3.6379800000000002E-12</v>
      </c>
      <c r="W283" t="s">
        <v>434</v>
      </c>
      <c r="X283">
        <v>106</v>
      </c>
      <c r="Y283">
        <v>518873588</v>
      </c>
    </row>
    <row r="284" spans="1:25" x14ac:dyDescent="0.25">
      <c r="A284">
        <v>4347</v>
      </c>
      <c r="B284" t="s">
        <v>283</v>
      </c>
      <c r="C284">
        <v>1091437</v>
      </c>
      <c r="D284">
        <v>1930000</v>
      </c>
      <c r="E284">
        <v>728000</v>
      </c>
      <c r="F284">
        <v>0.4345</v>
      </c>
      <c r="G284">
        <v>0.5655</v>
      </c>
      <c r="H284">
        <v>1000</v>
      </c>
      <c r="I284">
        <v>1984342</v>
      </c>
      <c r="J284">
        <v>7421232</v>
      </c>
      <c r="K284">
        <v>0.45</v>
      </c>
      <c r="L284">
        <v>0.55000000000000004</v>
      </c>
      <c r="M284">
        <v>10194</v>
      </c>
      <c r="N284">
        <v>861627</v>
      </c>
      <c r="O284">
        <v>1075432.43</v>
      </c>
      <c r="P284">
        <v>-0.26669999999999999</v>
      </c>
      <c r="Q284">
        <v>1.2666999999999999</v>
      </c>
      <c r="R284">
        <v>1477.24</v>
      </c>
      <c r="S284">
        <v>0.36520000000000002</v>
      </c>
      <c r="T284">
        <v>12671.24</v>
      </c>
      <c r="U284">
        <v>12671.24</v>
      </c>
      <c r="V284">
        <v>0</v>
      </c>
      <c r="W284" t="s">
        <v>434</v>
      </c>
      <c r="X284">
        <v>728</v>
      </c>
      <c r="Y284">
        <v>794566239</v>
      </c>
    </row>
    <row r="285" spans="1:25" x14ac:dyDescent="0.25">
      <c r="A285">
        <v>4368</v>
      </c>
      <c r="B285" t="s">
        <v>284</v>
      </c>
      <c r="C285">
        <v>749863</v>
      </c>
      <c r="D285">
        <v>1930000</v>
      </c>
      <c r="E285">
        <v>560000</v>
      </c>
      <c r="F285">
        <v>0.61150000000000004</v>
      </c>
      <c r="G285">
        <v>0.38850000000000001</v>
      </c>
      <c r="H285">
        <v>1000</v>
      </c>
      <c r="I285">
        <v>1984342</v>
      </c>
      <c r="J285">
        <v>5708640</v>
      </c>
      <c r="K285">
        <v>0.62209999999999999</v>
      </c>
      <c r="L285">
        <v>0.37790000000000001</v>
      </c>
      <c r="M285">
        <v>10194</v>
      </c>
      <c r="N285">
        <v>861627</v>
      </c>
      <c r="O285">
        <v>520035.78</v>
      </c>
      <c r="P285">
        <v>0.12970000000000001</v>
      </c>
      <c r="Q285">
        <v>0.87029999999999996</v>
      </c>
      <c r="R285">
        <v>928.64</v>
      </c>
      <c r="S285">
        <v>0.58350000000000002</v>
      </c>
      <c r="T285">
        <v>12122.64</v>
      </c>
      <c r="U285">
        <v>12122.64</v>
      </c>
      <c r="V285">
        <v>0</v>
      </c>
      <c r="W285" t="s">
        <v>434</v>
      </c>
      <c r="X285">
        <v>560</v>
      </c>
      <c r="Y285">
        <v>419923101</v>
      </c>
    </row>
    <row r="286" spans="1:25" x14ac:dyDescent="0.25">
      <c r="A286">
        <v>4389</v>
      </c>
      <c r="B286" t="s">
        <v>286</v>
      </c>
      <c r="C286">
        <v>705511</v>
      </c>
      <c r="D286">
        <v>1930000</v>
      </c>
      <c r="E286">
        <v>1609000</v>
      </c>
      <c r="F286">
        <v>0.63449999999999995</v>
      </c>
      <c r="G286">
        <v>0.36549999999999999</v>
      </c>
      <c r="H286">
        <v>1000</v>
      </c>
      <c r="I286">
        <v>1984342</v>
      </c>
      <c r="J286">
        <v>16402146</v>
      </c>
      <c r="K286">
        <v>0.64449999999999996</v>
      </c>
      <c r="L286">
        <v>0.35549999999999998</v>
      </c>
      <c r="M286">
        <v>10194</v>
      </c>
      <c r="N286">
        <v>861627</v>
      </c>
      <c r="O286">
        <v>670920.97</v>
      </c>
      <c r="P286">
        <v>0.1812</v>
      </c>
      <c r="Q286">
        <v>0.81879999999999997</v>
      </c>
      <c r="R286">
        <v>416.98</v>
      </c>
      <c r="S286">
        <v>0.627</v>
      </c>
      <c r="T286">
        <v>11610.98</v>
      </c>
      <c r="U286">
        <v>11610.98</v>
      </c>
      <c r="V286">
        <v>0</v>
      </c>
      <c r="W286" t="s">
        <v>434</v>
      </c>
      <c r="X286">
        <v>1609</v>
      </c>
      <c r="Y286">
        <v>1135167568</v>
      </c>
    </row>
    <row r="287" spans="1:25" x14ac:dyDescent="0.25">
      <c r="A287">
        <v>4459</v>
      </c>
      <c r="B287" t="s">
        <v>287</v>
      </c>
      <c r="C287">
        <v>679331</v>
      </c>
      <c r="D287">
        <v>1930000</v>
      </c>
      <c r="E287">
        <v>270000</v>
      </c>
      <c r="F287">
        <v>0.64800000000000002</v>
      </c>
      <c r="G287">
        <v>0.35199999999999998</v>
      </c>
      <c r="H287">
        <v>1000</v>
      </c>
      <c r="I287">
        <v>1984342</v>
      </c>
      <c r="J287">
        <v>2752380</v>
      </c>
      <c r="K287">
        <v>0.65769999999999995</v>
      </c>
      <c r="L287">
        <v>0.34229999999999999</v>
      </c>
      <c r="M287">
        <v>10194</v>
      </c>
      <c r="N287">
        <v>861627</v>
      </c>
      <c r="O287">
        <v>1192057.1499999999</v>
      </c>
      <c r="P287">
        <v>0.21160000000000001</v>
      </c>
      <c r="Q287">
        <v>0.78839999999999999</v>
      </c>
      <c r="R287">
        <v>4415.03</v>
      </c>
      <c r="S287">
        <v>0.53090000000000004</v>
      </c>
      <c r="T287">
        <v>15609.03</v>
      </c>
      <c r="U287">
        <v>15609.03</v>
      </c>
      <c r="V287" s="44">
        <v>1.8189889999999999E-12</v>
      </c>
      <c r="W287" t="s">
        <v>434</v>
      </c>
      <c r="X287">
        <v>270</v>
      </c>
      <c r="Y287">
        <v>183419321</v>
      </c>
    </row>
    <row r="288" spans="1:25" x14ac:dyDescent="0.25">
      <c r="A288">
        <v>4473</v>
      </c>
      <c r="B288" t="s">
        <v>288</v>
      </c>
      <c r="C288">
        <v>851234</v>
      </c>
      <c r="D288">
        <v>1930000</v>
      </c>
      <c r="E288">
        <v>2199000</v>
      </c>
      <c r="F288">
        <v>0.55889999999999995</v>
      </c>
      <c r="G288">
        <v>0.44109999999999999</v>
      </c>
      <c r="H288">
        <v>1000</v>
      </c>
      <c r="I288">
        <v>1984342</v>
      </c>
      <c r="J288">
        <v>22416606</v>
      </c>
      <c r="K288">
        <v>0.57099999999999995</v>
      </c>
      <c r="L288">
        <v>0.42899999999999999</v>
      </c>
      <c r="M288">
        <v>10194</v>
      </c>
      <c r="N288">
        <v>861627</v>
      </c>
      <c r="O288">
        <v>433143.37</v>
      </c>
      <c r="P288">
        <v>1.21E-2</v>
      </c>
      <c r="Q288">
        <v>0.9879</v>
      </c>
      <c r="R288">
        <v>196.97</v>
      </c>
      <c r="S288">
        <v>0.56030000000000002</v>
      </c>
      <c r="T288">
        <v>11390.97</v>
      </c>
      <c r="U288">
        <v>11390.97</v>
      </c>
      <c r="V288">
        <v>0</v>
      </c>
      <c r="W288" t="s">
        <v>434</v>
      </c>
      <c r="X288">
        <v>2199</v>
      </c>
      <c r="Y288">
        <v>1871863836</v>
      </c>
    </row>
    <row r="289" spans="1:25" x14ac:dyDescent="0.25">
      <c r="A289">
        <v>4508</v>
      </c>
      <c r="B289" t="s">
        <v>290</v>
      </c>
      <c r="C289">
        <v>561347</v>
      </c>
      <c r="D289">
        <v>1930000</v>
      </c>
      <c r="E289">
        <v>433000</v>
      </c>
      <c r="F289">
        <v>0.70909999999999995</v>
      </c>
      <c r="G289">
        <v>0.29089999999999999</v>
      </c>
      <c r="H289">
        <v>1000</v>
      </c>
      <c r="I289">
        <v>1984342</v>
      </c>
      <c r="J289">
        <v>4414002</v>
      </c>
      <c r="K289">
        <v>0.71709999999999996</v>
      </c>
      <c r="L289">
        <v>0.28289999999999998</v>
      </c>
      <c r="M289">
        <v>10194</v>
      </c>
      <c r="N289">
        <v>861627</v>
      </c>
      <c r="O289">
        <v>595666.13</v>
      </c>
      <c r="P289">
        <v>0.34849999999999998</v>
      </c>
      <c r="Q289">
        <v>0.65149999999999997</v>
      </c>
      <c r="R289">
        <v>1375.67</v>
      </c>
      <c r="S289">
        <v>0.67610000000000003</v>
      </c>
      <c r="T289">
        <v>12569.67</v>
      </c>
      <c r="U289">
        <v>12569.67</v>
      </c>
      <c r="V289">
        <v>0</v>
      </c>
      <c r="W289" t="s">
        <v>434</v>
      </c>
      <c r="X289">
        <v>433</v>
      </c>
      <c r="Y289">
        <v>243063315</v>
      </c>
    </row>
    <row r="290" spans="1:25" x14ac:dyDescent="0.25">
      <c r="A290">
        <v>4515</v>
      </c>
      <c r="B290" t="s">
        <v>5</v>
      </c>
      <c r="C290">
        <v>847660</v>
      </c>
      <c r="D290">
        <v>1930000</v>
      </c>
      <c r="E290">
        <v>2666000</v>
      </c>
      <c r="F290">
        <v>0.56079999999999997</v>
      </c>
      <c r="G290">
        <v>0.43919999999999998</v>
      </c>
      <c r="H290">
        <v>1000</v>
      </c>
      <c r="I290">
        <v>1984342</v>
      </c>
      <c r="J290">
        <v>27177204</v>
      </c>
      <c r="K290">
        <v>0.57279999999999998</v>
      </c>
      <c r="L290">
        <v>0.42720000000000002</v>
      </c>
      <c r="M290">
        <v>10194</v>
      </c>
      <c r="N290">
        <v>861627</v>
      </c>
      <c r="O290">
        <v>1826469.73</v>
      </c>
      <c r="P290">
        <v>1.6199999999999999E-2</v>
      </c>
      <c r="Q290">
        <v>0.98380000000000001</v>
      </c>
      <c r="R290">
        <v>685.1</v>
      </c>
      <c r="S290">
        <v>0.53969999999999996</v>
      </c>
      <c r="T290">
        <v>11879.1</v>
      </c>
      <c r="U290">
        <v>11879.1</v>
      </c>
      <c r="V290">
        <v>0</v>
      </c>
      <c r="W290" t="s">
        <v>434</v>
      </c>
      <c r="X290">
        <v>2666</v>
      </c>
      <c r="Y290">
        <v>2259861153</v>
      </c>
    </row>
    <row r="291" spans="1:25" x14ac:dyDescent="0.25">
      <c r="A291">
        <v>4501</v>
      </c>
      <c r="B291" t="s">
        <v>289</v>
      </c>
      <c r="C291">
        <v>828505</v>
      </c>
      <c r="D291">
        <v>1930000</v>
      </c>
      <c r="E291">
        <v>2126000</v>
      </c>
      <c r="F291">
        <v>0.57069999999999999</v>
      </c>
      <c r="G291">
        <v>0.42930000000000001</v>
      </c>
      <c r="H291">
        <v>1000</v>
      </c>
      <c r="I291">
        <v>1984342</v>
      </c>
      <c r="J291">
        <v>21672444</v>
      </c>
      <c r="K291">
        <v>0.58250000000000002</v>
      </c>
      <c r="L291">
        <v>0.41749999999999998</v>
      </c>
      <c r="M291">
        <v>10194</v>
      </c>
      <c r="N291">
        <v>861627</v>
      </c>
      <c r="O291">
        <v>1704492.64</v>
      </c>
      <c r="P291">
        <v>3.8399999999999997E-2</v>
      </c>
      <c r="Q291">
        <v>0.96160000000000001</v>
      </c>
      <c r="R291">
        <v>801.74</v>
      </c>
      <c r="S291">
        <v>0.54510000000000003</v>
      </c>
      <c r="T291">
        <v>11995.74</v>
      </c>
      <c r="U291">
        <v>11995.74</v>
      </c>
      <c r="V291">
        <v>0</v>
      </c>
      <c r="W291" t="s">
        <v>434</v>
      </c>
      <c r="X291">
        <v>2126</v>
      </c>
      <c r="Y291">
        <v>1761402165</v>
      </c>
    </row>
    <row r="292" spans="1:25" x14ac:dyDescent="0.25">
      <c r="A292">
        <v>4529</v>
      </c>
      <c r="B292" t="s">
        <v>292</v>
      </c>
      <c r="C292">
        <v>675126</v>
      </c>
      <c r="D292">
        <v>1930000</v>
      </c>
      <c r="E292">
        <v>304000</v>
      </c>
      <c r="F292">
        <v>0.6502</v>
      </c>
      <c r="G292">
        <v>0.3498</v>
      </c>
      <c r="H292">
        <v>1000</v>
      </c>
      <c r="I292">
        <v>1984342</v>
      </c>
      <c r="J292">
        <v>3098976</v>
      </c>
      <c r="K292">
        <v>0.65980000000000005</v>
      </c>
      <c r="L292">
        <v>0.3402</v>
      </c>
      <c r="M292">
        <v>10194</v>
      </c>
      <c r="N292">
        <v>861627</v>
      </c>
      <c r="O292">
        <v>1062999.71</v>
      </c>
      <c r="P292">
        <v>0.2165</v>
      </c>
      <c r="Q292">
        <v>0.78349999999999997</v>
      </c>
      <c r="R292">
        <v>3496.71</v>
      </c>
      <c r="S292">
        <v>0.55359999999999998</v>
      </c>
      <c r="T292">
        <v>14690.71</v>
      </c>
      <c r="U292">
        <v>14690.71</v>
      </c>
      <c r="V292">
        <v>0</v>
      </c>
      <c r="W292" t="s">
        <v>434</v>
      </c>
      <c r="X292">
        <v>304</v>
      </c>
      <c r="Y292">
        <v>205238196</v>
      </c>
    </row>
    <row r="293" spans="1:25" x14ac:dyDescent="0.25">
      <c r="A293">
        <v>4536</v>
      </c>
      <c r="B293" t="s">
        <v>293</v>
      </c>
      <c r="C293">
        <v>936763</v>
      </c>
      <c r="D293">
        <v>1930000</v>
      </c>
      <c r="E293">
        <v>1020000</v>
      </c>
      <c r="F293">
        <v>0.51459999999999995</v>
      </c>
      <c r="G293">
        <v>0.4854</v>
      </c>
      <c r="H293">
        <v>1000</v>
      </c>
      <c r="I293">
        <v>1984342</v>
      </c>
      <c r="J293">
        <v>10397880</v>
      </c>
      <c r="K293">
        <v>0.52790000000000004</v>
      </c>
      <c r="L293">
        <v>0.47210000000000002</v>
      </c>
      <c r="M293">
        <v>10194</v>
      </c>
      <c r="N293">
        <v>861627</v>
      </c>
      <c r="O293">
        <v>2702603.47</v>
      </c>
      <c r="P293">
        <v>-8.72E-2</v>
      </c>
      <c r="Q293">
        <v>1.0871999999999999</v>
      </c>
      <c r="R293">
        <v>2649.61</v>
      </c>
      <c r="S293">
        <v>0.40920000000000001</v>
      </c>
      <c r="T293">
        <v>13843.61</v>
      </c>
      <c r="U293">
        <v>13843.61</v>
      </c>
      <c r="V293">
        <v>0</v>
      </c>
      <c r="W293" t="s">
        <v>434</v>
      </c>
      <c r="X293">
        <v>1020</v>
      </c>
      <c r="Y293">
        <v>955498693</v>
      </c>
    </row>
    <row r="294" spans="1:25" x14ac:dyDescent="0.25">
      <c r="A294">
        <v>4543</v>
      </c>
      <c r="B294" t="s">
        <v>294</v>
      </c>
      <c r="C294">
        <v>753152</v>
      </c>
      <c r="D294">
        <v>1930000</v>
      </c>
      <c r="E294">
        <v>986000</v>
      </c>
      <c r="F294">
        <v>0.60980000000000001</v>
      </c>
      <c r="G294">
        <v>0.39019999999999999</v>
      </c>
      <c r="H294">
        <v>1000</v>
      </c>
      <c r="I294">
        <v>1984342</v>
      </c>
      <c r="J294">
        <v>10051284</v>
      </c>
      <c r="K294">
        <v>0.62050000000000005</v>
      </c>
      <c r="L294">
        <v>0.3795</v>
      </c>
      <c r="M294">
        <v>10194</v>
      </c>
      <c r="N294">
        <v>861627</v>
      </c>
      <c r="O294">
        <v>6926580.1799999997</v>
      </c>
      <c r="P294">
        <v>0.12590000000000001</v>
      </c>
      <c r="Q294">
        <v>0.87409999999999999</v>
      </c>
      <c r="R294">
        <v>7024.93</v>
      </c>
      <c r="S294">
        <v>0.42920000000000003</v>
      </c>
      <c r="T294">
        <v>18218.93</v>
      </c>
      <c r="U294">
        <v>18218.93</v>
      </c>
      <c r="V294">
        <v>0</v>
      </c>
      <c r="W294" t="s">
        <v>434</v>
      </c>
      <c r="X294">
        <v>986</v>
      </c>
      <c r="Y294">
        <v>742608087</v>
      </c>
    </row>
    <row r="295" spans="1:25" x14ac:dyDescent="0.25">
      <c r="A295">
        <v>4557</v>
      </c>
      <c r="B295" t="s">
        <v>295</v>
      </c>
      <c r="C295">
        <v>557127</v>
      </c>
      <c r="D295">
        <v>1930000</v>
      </c>
      <c r="E295">
        <v>297000</v>
      </c>
      <c r="F295">
        <v>0.71130000000000004</v>
      </c>
      <c r="G295">
        <v>0.28870000000000001</v>
      </c>
      <c r="H295">
        <v>1000</v>
      </c>
      <c r="I295">
        <v>1984342</v>
      </c>
      <c r="J295">
        <v>3027618</v>
      </c>
      <c r="K295">
        <v>0.71919999999999995</v>
      </c>
      <c r="L295">
        <v>0.28079999999999999</v>
      </c>
      <c r="M295">
        <v>10194</v>
      </c>
      <c r="N295">
        <v>861627</v>
      </c>
      <c r="O295">
        <v>540053.06000000006</v>
      </c>
      <c r="P295">
        <v>0.35339999999999999</v>
      </c>
      <c r="Q295">
        <v>0.64659999999999995</v>
      </c>
      <c r="R295">
        <v>1818.36</v>
      </c>
      <c r="S295">
        <v>0.66749999999999998</v>
      </c>
      <c r="T295">
        <v>13012.36</v>
      </c>
      <c r="U295">
        <v>13012.36</v>
      </c>
      <c r="V295">
        <v>0</v>
      </c>
      <c r="W295" t="s">
        <v>434</v>
      </c>
      <c r="X295">
        <v>297</v>
      </c>
      <c r="Y295">
        <v>165466793</v>
      </c>
    </row>
    <row r="296" spans="1:25" x14ac:dyDescent="0.25">
      <c r="A296">
        <v>4571</v>
      </c>
      <c r="B296" t="s">
        <v>296</v>
      </c>
      <c r="C296">
        <v>873380</v>
      </c>
      <c r="D296">
        <v>1930000</v>
      </c>
      <c r="E296">
        <v>410000</v>
      </c>
      <c r="F296">
        <v>0.54749999999999999</v>
      </c>
      <c r="G296">
        <v>0.45250000000000001</v>
      </c>
      <c r="H296">
        <v>1000</v>
      </c>
      <c r="I296">
        <v>1984342</v>
      </c>
      <c r="J296">
        <v>4179540</v>
      </c>
      <c r="K296">
        <v>0.55989999999999995</v>
      </c>
      <c r="L296">
        <v>0.44009999999999999</v>
      </c>
      <c r="M296">
        <v>10194</v>
      </c>
      <c r="N296">
        <v>861627</v>
      </c>
      <c r="O296">
        <v>663606.13</v>
      </c>
      <c r="P296">
        <v>-1.3599999999999999E-2</v>
      </c>
      <c r="Q296">
        <v>1.0136000000000001</v>
      </c>
      <c r="R296">
        <v>1618.55</v>
      </c>
      <c r="S296">
        <v>0.4864</v>
      </c>
      <c r="T296">
        <v>12812.55</v>
      </c>
      <c r="U296">
        <v>12812.55</v>
      </c>
      <c r="V296">
        <v>0</v>
      </c>
      <c r="W296" t="s">
        <v>434</v>
      </c>
      <c r="X296">
        <v>410</v>
      </c>
      <c r="Y296">
        <v>358085963</v>
      </c>
    </row>
    <row r="297" spans="1:25" x14ac:dyDescent="0.25">
      <c r="A297">
        <v>4578</v>
      </c>
      <c r="B297" t="s">
        <v>297</v>
      </c>
      <c r="C297">
        <v>839582</v>
      </c>
      <c r="D297">
        <v>1930000</v>
      </c>
      <c r="E297">
        <v>1359000</v>
      </c>
      <c r="F297">
        <v>0.56499999999999995</v>
      </c>
      <c r="G297">
        <v>0.435</v>
      </c>
      <c r="H297">
        <v>1000</v>
      </c>
      <c r="I297">
        <v>1984342</v>
      </c>
      <c r="J297">
        <v>13853646</v>
      </c>
      <c r="K297">
        <v>0.57689999999999997</v>
      </c>
      <c r="L297">
        <v>0.42309999999999998</v>
      </c>
      <c r="M297">
        <v>10194</v>
      </c>
      <c r="N297">
        <v>861627</v>
      </c>
      <c r="O297">
        <v>4675714.2699999996</v>
      </c>
      <c r="P297">
        <v>2.5600000000000001E-2</v>
      </c>
      <c r="Q297">
        <v>0.97440000000000004</v>
      </c>
      <c r="R297">
        <v>3440.56</v>
      </c>
      <c r="S297">
        <v>0.44650000000000001</v>
      </c>
      <c r="T297">
        <v>14634.56</v>
      </c>
      <c r="U297">
        <v>14634.56</v>
      </c>
      <c r="V297">
        <v>0</v>
      </c>
      <c r="W297" t="s">
        <v>434</v>
      </c>
      <c r="X297">
        <v>1359</v>
      </c>
      <c r="Y297">
        <v>1140991686</v>
      </c>
    </row>
    <row r="298" spans="1:25" x14ac:dyDescent="0.25">
      <c r="A298">
        <v>4606</v>
      </c>
      <c r="B298" t="s">
        <v>298</v>
      </c>
      <c r="C298">
        <v>1395643</v>
      </c>
      <c r="D298">
        <v>1930000</v>
      </c>
      <c r="E298">
        <v>373000</v>
      </c>
      <c r="F298">
        <v>0.27689999999999998</v>
      </c>
      <c r="G298">
        <v>0.72309999999999997</v>
      </c>
      <c r="H298">
        <v>1000</v>
      </c>
      <c r="I298">
        <v>1984342</v>
      </c>
      <c r="J298">
        <v>3771986.65</v>
      </c>
      <c r="K298">
        <v>0.29670000000000002</v>
      </c>
      <c r="L298">
        <v>0.70330000000000004</v>
      </c>
      <c r="M298">
        <v>10112.56</v>
      </c>
      <c r="N298">
        <v>861627</v>
      </c>
      <c r="O298">
        <v>0</v>
      </c>
      <c r="P298">
        <v>-0.61980000000000002</v>
      </c>
      <c r="Q298">
        <v>1.6197999999999999</v>
      </c>
      <c r="R298">
        <v>0</v>
      </c>
      <c r="S298">
        <v>0.2949</v>
      </c>
      <c r="T298">
        <v>11112.56</v>
      </c>
      <c r="U298">
        <v>11112.56</v>
      </c>
      <c r="V298">
        <v>0</v>
      </c>
      <c r="W298" t="s">
        <v>434</v>
      </c>
      <c r="X298">
        <v>373</v>
      </c>
      <c r="Y298">
        <v>520574774</v>
      </c>
    </row>
    <row r="299" spans="1:25" x14ac:dyDescent="0.25">
      <c r="A299">
        <v>4613</v>
      </c>
      <c r="B299" t="s">
        <v>299</v>
      </c>
      <c r="C299">
        <v>596207</v>
      </c>
      <c r="D299">
        <v>1930000</v>
      </c>
      <c r="E299">
        <v>4118000</v>
      </c>
      <c r="F299">
        <v>0.69110000000000005</v>
      </c>
      <c r="G299">
        <v>0.30890000000000001</v>
      </c>
      <c r="H299">
        <v>1000</v>
      </c>
      <c r="I299">
        <v>1984342</v>
      </c>
      <c r="J299">
        <v>39215331.450000003</v>
      </c>
      <c r="K299">
        <v>0.69950000000000001</v>
      </c>
      <c r="L299">
        <v>0.30049999999999999</v>
      </c>
      <c r="M299">
        <v>9522.91</v>
      </c>
      <c r="N299">
        <v>861627</v>
      </c>
      <c r="O299">
        <v>0</v>
      </c>
      <c r="P299">
        <v>0.308</v>
      </c>
      <c r="Q299">
        <v>0.69199999999999995</v>
      </c>
      <c r="R299">
        <v>0</v>
      </c>
      <c r="S299">
        <v>0.69869999999999999</v>
      </c>
      <c r="T299">
        <v>10522.91</v>
      </c>
      <c r="U299">
        <v>10522.91</v>
      </c>
      <c r="V299">
        <v>0</v>
      </c>
      <c r="W299" t="s">
        <v>434</v>
      </c>
      <c r="X299">
        <v>4118</v>
      </c>
      <c r="Y299">
        <v>2455179418</v>
      </c>
    </row>
    <row r="300" spans="1:25" x14ac:dyDescent="0.25">
      <c r="A300">
        <v>4620</v>
      </c>
      <c r="B300" t="s">
        <v>300</v>
      </c>
      <c r="C300">
        <v>594451</v>
      </c>
      <c r="D300">
        <v>1930000</v>
      </c>
      <c r="E300">
        <v>21190000</v>
      </c>
      <c r="F300">
        <v>0.69199999999999995</v>
      </c>
      <c r="G300">
        <v>0.308</v>
      </c>
      <c r="H300">
        <v>1000</v>
      </c>
      <c r="I300">
        <v>1984342</v>
      </c>
      <c r="J300">
        <v>211157054.80000001</v>
      </c>
      <c r="K300">
        <v>0.70040000000000002</v>
      </c>
      <c r="L300">
        <v>0.29959999999999998</v>
      </c>
      <c r="M300">
        <v>9964.94</v>
      </c>
      <c r="N300">
        <v>861627</v>
      </c>
      <c r="O300">
        <v>0</v>
      </c>
      <c r="P300">
        <v>0.31009999999999999</v>
      </c>
      <c r="Q300">
        <v>0.68989999999999996</v>
      </c>
      <c r="R300">
        <v>0</v>
      </c>
      <c r="S300">
        <v>0.69969999999999999</v>
      </c>
      <c r="T300">
        <v>10964.94</v>
      </c>
      <c r="U300">
        <v>10964.94</v>
      </c>
      <c r="V300">
        <v>0</v>
      </c>
      <c r="W300" t="s">
        <v>434</v>
      </c>
      <c r="X300">
        <v>21190</v>
      </c>
      <c r="Y300">
        <v>12596422400</v>
      </c>
    </row>
    <row r="301" spans="1:25" x14ac:dyDescent="0.25">
      <c r="A301">
        <v>4627</v>
      </c>
      <c r="B301" t="s">
        <v>301</v>
      </c>
      <c r="C301">
        <v>1940699</v>
      </c>
      <c r="D301">
        <v>2895000</v>
      </c>
      <c r="E301">
        <v>588000</v>
      </c>
      <c r="F301">
        <v>0.3296</v>
      </c>
      <c r="G301">
        <v>0.6704</v>
      </c>
      <c r="H301">
        <v>1000</v>
      </c>
      <c r="I301">
        <v>2976513</v>
      </c>
      <c r="J301">
        <v>5994072</v>
      </c>
      <c r="K301">
        <v>0.34799999999999998</v>
      </c>
      <c r="L301">
        <v>0.65200000000000002</v>
      </c>
      <c r="M301">
        <v>10194</v>
      </c>
      <c r="N301">
        <v>1292440</v>
      </c>
      <c r="O301">
        <v>535400.86</v>
      </c>
      <c r="P301">
        <v>-0.50160000000000005</v>
      </c>
      <c r="Q301">
        <v>1.5016</v>
      </c>
      <c r="R301">
        <v>910.55</v>
      </c>
      <c r="S301">
        <v>0.28260000000000002</v>
      </c>
      <c r="T301">
        <v>12104.55</v>
      </c>
      <c r="U301">
        <v>12104.55</v>
      </c>
      <c r="V301">
        <v>0</v>
      </c>
      <c r="W301" t="s">
        <v>435</v>
      </c>
      <c r="X301">
        <v>588</v>
      </c>
      <c r="Y301">
        <v>1141130958</v>
      </c>
    </row>
    <row r="302" spans="1:25" x14ac:dyDescent="0.25">
      <c r="A302">
        <v>4634</v>
      </c>
      <c r="B302" t="s">
        <v>302</v>
      </c>
      <c r="C302">
        <v>620144</v>
      </c>
      <c r="D302">
        <v>1930000</v>
      </c>
      <c r="E302">
        <v>514000</v>
      </c>
      <c r="F302">
        <v>0.67869999999999997</v>
      </c>
      <c r="G302">
        <v>0.32129999999999997</v>
      </c>
      <c r="H302">
        <v>1000</v>
      </c>
      <c r="I302">
        <v>1984342</v>
      </c>
      <c r="J302">
        <v>5239716</v>
      </c>
      <c r="K302">
        <v>0.6875</v>
      </c>
      <c r="L302">
        <v>0.3125</v>
      </c>
      <c r="M302">
        <v>10194</v>
      </c>
      <c r="N302">
        <v>861627</v>
      </c>
      <c r="O302">
        <v>2864216.5</v>
      </c>
      <c r="P302">
        <v>0.28029999999999999</v>
      </c>
      <c r="Q302">
        <v>0.71970000000000001</v>
      </c>
      <c r="R302">
        <v>5572.41</v>
      </c>
      <c r="S302">
        <v>0.55159999999999998</v>
      </c>
      <c r="T302">
        <v>16766.41</v>
      </c>
      <c r="U302">
        <v>16766.41</v>
      </c>
      <c r="V302">
        <v>0</v>
      </c>
      <c r="W302" t="s">
        <v>434</v>
      </c>
      <c r="X302">
        <v>514</v>
      </c>
      <c r="Y302">
        <v>318754167</v>
      </c>
    </row>
    <row r="303" spans="1:25" x14ac:dyDescent="0.25">
      <c r="A303">
        <v>4641</v>
      </c>
      <c r="B303" t="s">
        <v>303</v>
      </c>
      <c r="C303">
        <v>998670</v>
      </c>
      <c r="D303">
        <v>1930000</v>
      </c>
      <c r="E303">
        <v>766000</v>
      </c>
      <c r="F303">
        <v>0.48259999999999997</v>
      </c>
      <c r="G303">
        <v>0.51739999999999997</v>
      </c>
      <c r="H303">
        <v>1000</v>
      </c>
      <c r="I303">
        <v>1984342</v>
      </c>
      <c r="J303">
        <v>7808604</v>
      </c>
      <c r="K303">
        <v>0.49669999999999997</v>
      </c>
      <c r="L303">
        <v>0.50329999999999997</v>
      </c>
      <c r="M303">
        <v>10194</v>
      </c>
      <c r="N303">
        <v>861627</v>
      </c>
      <c r="O303">
        <v>1747880.58</v>
      </c>
      <c r="P303">
        <v>-0.15909999999999999</v>
      </c>
      <c r="Q303">
        <v>1.1591</v>
      </c>
      <c r="R303">
        <v>2281.83</v>
      </c>
      <c r="S303">
        <v>0.3846</v>
      </c>
      <c r="T303">
        <v>13475.83</v>
      </c>
      <c r="U303">
        <v>13475.83</v>
      </c>
      <c r="V303">
        <v>0</v>
      </c>
      <c r="W303" t="s">
        <v>434</v>
      </c>
      <c r="X303">
        <v>766</v>
      </c>
      <c r="Y303">
        <v>764981162</v>
      </c>
    </row>
    <row r="304" spans="1:25" x14ac:dyDescent="0.25">
      <c r="A304">
        <v>4686</v>
      </c>
      <c r="B304" t="s">
        <v>304</v>
      </c>
      <c r="C304">
        <v>1884812</v>
      </c>
      <c r="D304">
        <v>2895000</v>
      </c>
      <c r="E304">
        <v>329000</v>
      </c>
      <c r="F304">
        <v>0.34889999999999999</v>
      </c>
      <c r="G304">
        <v>0.65110000000000001</v>
      </c>
      <c r="H304">
        <v>1000</v>
      </c>
      <c r="I304">
        <v>2976513</v>
      </c>
      <c r="J304">
        <v>3353826</v>
      </c>
      <c r="K304">
        <v>0.36680000000000001</v>
      </c>
      <c r="L304">
        <v>0.63319999999999999</v>
      </c>
      <c r="M304">
        <v>10194</v>
      </c>
      <c r="N304">
        <v>1292440</v>
      </c>
      <c r="O304">
        <v>97348.79</v>
      </c>
      <c r="P304">
        <v>-0.45829999999999999</v>
      </c>
      <c r="Q304">
        <v>1.4582999999999999</v>
      </c>
      <c r="R304">
        <v>295.89</v>
      </c>
      <c r="S304">
        <v>0.34399999999999997</v>
      </c>
      <c r="T304">
        <v>11489.89</v>
      </c>
      <c r="U304">
        <v>11489.89</v>
      </c>
      <c r="V304">
        <v>0</v>
      </c>
      <c r="W304" t="s">
        <v>435</v>
      </c>
      <c r="X304">
        <v>329</v>
      </c>
      <c r="Y304">
        <v>620103126</v>
      </c>
    </row>
    <row r="305" spans="1:25" x14ac:dyDescent="0.25">
      <c r="A305">
        <v>4753</v>
      </c>
      <c r="B305" t="s">
        <v>306</v>
      </c>
      <c r="C305">
        <v>711310</v>
      </c>
      <c r="D305">
        <v>1930000</v>
      </c>
      <c r="E305">
        <v>2690000</v>
      </c>
      <c r="F305">
        <v>0.63139999999999996</v>
      </c>
      <c r="G305">
        <v>0.36859999999999998</v>
      </c>
      <c r="H305">
        <v>1000</v>
      </c>
      <c r="I305">
        <v>1984342</v>
      </c>
      <c r="J305">
        <v>27421860</v>
      </c>
      <c r="K305">
        <v>0.64149999999999996</v>
      </c>
      <c r="L305">
        <v>0.35849999999999999</v>
      </c>
      <c r="M305">
        <v>10194</v>
      </c>
      <c r="N305">
        <v>861627</v>
      </c>
      <c r="O305">
        <v>3882744.02</v>
      </c>
      <c r="P305">
        <v>0.17449999999999999</v>
      </c>
      <c r="Q305">
        <v>0.82550000000000001</v>
      </c>
      <c r="R305">
        <v>1443.4</v>
      </c>
      <c r="S305">
        <v>0.58740000000000003</v>
      </c>
      <c r="T305">
        <v>12637.4</v>
      </c>
      <c r="U305">
        <v>12637.4</v>
      </c>
      <c r="V305">
        <v>0</v>
      </c>
      <c r="W305" t="s">
        <v>434</v>
      </c>
      <c r="X305">
        <v>2690</v>
      </c>
      <c r="Y305">
        <v>1913423832</v>
      </c>
    </row>
    <row r="306" spans="1:25" x14ac:dyDescent="0.25">
      <c r="A306">
        <v>4760</v>
      </c>
      <c r="B306" t="s">
        <v>307</v>
      </c>
      <c r="C306">
        <v>692678</v>
      </c>
      <c r="D306">
        <v>1930000</v>
      </c>
      <c r="E306">
        <v>683000</v>
      </c>
      <c r="F306">
        <v>0.6411</v>
      </c>
      <c r="G306">
        <v>0.3589</v>
      </c>
      <c r="H306">
        <v>1000</v>
      </c>
      <c r="I306">
        <v>1984342</v>
      </c>
      <c r="J306">
        <v>6769388.7300000004</v>
      </c>
      <c r="K306">
        <v>0.65090000000000003</v>
      </c>
      <c r="L306">
        <v>0.34910000000000002</v>
      </c>
      <c r="M306">
        <v>9911.26</v>
      </c>
      <c r="N306">
        <v>861627</v>
      </c>
      <c r="O306">
        <v>0</v>
      </c>
      <c r="P306">
        <v>0.1961</v>
      </c>
      <c r="Q306">
        <v>0.80389999999999995</v>
      </c>
      <c r="R306">
        <v>0</v>
      </c>
      <c r="S306">
        <v>0.65</v>
      </c>
      <c r="T306">
        <v>10911.26</v>
      </c>
      <c r="U306">
        <v>10911.26</v>
      </c>
      <c r="V306">
        <v>0</v>
      </c>
      <c r="W306" t="s">
        <v>434</v>
      </c>
      <c r="X306">
        <v>683</v>
      </c>
      <c r="Y306">
        <v>473099358</v>
      </c>
    </row>
    <row r="307" spans="1:25" x14ac:dyDescent="0.25">
      <c r="A307">
        <v>4781</v>
      </c>
      <c r="B307" t="s">
        <v>308</v>
      </c>
      <c r="C307">
        <v>1214035</v>
      </c>
      <c r="D307">
        <v>1930000</v>
      </c>
      <c r="E307">
        <v>2375000</v>
      </c>
      <c r="F307">
        <v>0.371</v>
      </c>
      <c r="G307">
        <v>0.629</v>
      </c>
      <c r="H307">
        <v>1000</v>
      </c>
      <c r="I307">
        <v>1984342</v>
      </c>
      <c r="J307">
        <v>24210750</v>
      </c>
      <c r="K307">
        <v>0.38819999999999999</v>
      </c>
      <c r="L307">
        <v>0.61180000000000001</v>
      </c>
      <c r="M307">
        <v>10194</v>
      </c>
      <c r="N307">
        <v>861627</v>
      </c>
      <c r="O307">
        <v>6009606.96</v>
      </c>
      <c r="P307">
        <v>-0.40899999999999997</v>
      </c>
      <c r="Q307">
        <v>1.409</v>
      </c>
      <c r="R307">
        <v>2530.36</v>
      </c>
      <c r="S307">
        <v>0.24</v>
      </c>
      <c r="T307">
        <v>13724.36</v>
      </c>
      <c r="U307">
        <v>13724.36</v>
      </c>
      <c r="V307">
        <v>0</v>
      </c>
      <c r="W307" t="s">
        <v>434</v>
      </c>
      <c r="X307">
        <v>2375</v>
      </c>
      <c r="Y307">
        <v>2883332216</v>
      </c>
    </row>
    <row r="308" spans="1:25" x14ac:dyDescent="0.25">
      <c r="A308">
        <v>4795</v>
      </c>
      <c r="B308" t="s">
        <v>309</v>
      </c>
      <c r="C308">
        <v>625983</v>
      </c>
      <c r="D308">
        <v>1930000</v>
      </c>
      <c r="E308">
        <v>499000</v>
      </c>
      <c r="F308">
        <v>0.67569999999999997</v>
      </c>
      <c r="G308">
        <v>0.32429999999999998</v>
      </c>
      <c r="H308">
        <v>1000</v>
      </c>
      <c r="I308">
        <v>1984342</v>
      </c>
      <c r="J308">
        <v>5086806</v>
      </c>
      <c r="K308">
        <v>0.6845</v>
      </c>
      <c r="L308">
        <v>0.3155</v>
      </c>
      <c r="M308">
        <v>10194</v>
      </c>
      <c r="N308">
        <v>861627</v>
      </c>
      <c r="O308">
        <v>146667.75</v>
      </c>
      <c r="P308">
        <v>0.27350000000000002</v>
      </c>
      <c r="Q308">
        <v>0.72650000000000003</v>
      </c>
      <c r="R308">
        <v>293.92</v>
      </c>
      <c r="S308">
        <v>0.67320000000000002</v>
      </c>
      <c r="T308">
        <v>11487.92</v>
      </c>
      <c r="U308">
        <v>11487.92</v>
      </c>
      <c r="V308">
        <v>0</v>
      </c>
      <c r="W308" t="s">
        <v>434</v>
      </c>
      <c r="X308">
        <v>499</v>
      </c>
      <c r="Y308">
        <v>312365342</v>
      </c>
    </row>
    <row r="309" spans="1:25" x14ac:dyDescent="0.25">
      <c r="A309">
        <v>4802</v>
      </c>
      <c r="B309" t="s">
        <v>310</v>
      </c>
      <c r="C309">
        <v>896978</v>
      </c>
      <c r="D309">
        <v>1930000</v>
      </c>
      <c r="E309">
        <v>2234000</v>
      </c>
      <c r="F309">
        <v>0.53520000000000001</v>
      </c>
      <c r="G309">
        <v>0.46479999999999999</v>
      </c>
      <c r="H309">
        <v>1000</v>
      </c>
      <c r="I309">
        <v>1984342</v>
      </c>
      <c r="J309">
        <v>22773396</v>
      </c>
      <c r="K309">
        <v>0.54800000000000004</v>
      </c>
      <c r="L309">
        <v>0.45200000000000001</v>
      </c>
      <c r="M309">
        <v>10194</v>
      </c>
      <c r="N309">
        <v>861627</v>
      </c>
      <c r="O309">
        <v>2416100.5499999998</v>
      </c>
      <c r="P309">
        <v>-4.1000000000000002E-2</v>
      </c>
      <c r="Q309">
        <v>1.0409999999999999</v>
      </c>
      <c r="R309">
        <v>1081.51</v>
      </c>
      <c r="S309">
        <v>0.495</v>
      </c>
      <c r="T309">
        <v>12275.51</v>
      </c>
      <c r="U309">
        <v>12275.51</v>
      </c>
      <c r="V309">
        <v>0</v>
      </c>
      <c r="W309" t="s">
        <v>434</v>
      </c>
      <c r="X309">
        <v>2234</v>
      </c>
      <c r="Y309">
        <v>2003848594</v>
      </c>
    </row>
    <row r="310" spans="1:25" x14ac:dyDescent="0.25">
      <c r="A310">
        <v>4851</v>
      </c>
      <c r="B310" t="s">
        <v>311</v>
      </c>
      <c r="C310">
        <v>683158</v>
      </c>
      <c r="D310">
        <v>1930000</v>
      </c>
      <c r="E310">
        <v>1344000</v>
      </c>
      <c r="F310">
        <v>0.64600000000000002</v>
      </c>
      <c r="G310">
        <v>0.35399999999999998</v>
      </c>
      <c r="H310">
        <v>1000</v>
      </c>
      <c r="I310">
        <v>1984342</v>
      </c>
      <c r="J310">
        <v>13700736</v>
      </c>
      <c r="K310">
        <v>0.65569999999999995</v>
      </c>
      <c r="L310">
        <v>0.34429999999999999</v>
      </c>
      <c r="M310">
        <v>10194</v>
      </c>
      <c r="N310">
        <v>861627</v>
      </c>
      <c r="O310">
        <v>1001284.85</v>
      </c>
      <c r="P310">
        <v>0.20710000000000001</v>
      </c>
      <c r="Q310">
        <v>0.79290000000000005</v>
      </c>
      <c r="R310">
        <v>745</v>
      </c>
      <c r="S310">
        <v>0.62690000000000001</v>
      </c>
      <c r="T310">
        <v>11939</v>
      </c>
      <c r="U310">
        <v>11939</v>
      </c>
      <c r="V310">
        <v>0</v>
      </c>
      <c r="W310" t="s">
        <v>434</v>
      </c>
      <c r="X310">
        <v>1344</v>
      </c>
      <c r="Y310">
        <v>918164764</v>
      </c>
    </row>
    <row r="311" spans="1:25" x14ac:dyDescent="0.25">
      <c r="A311">
        <v>3122</v>
      </c>
      <c r="B311" t="s">
        <v>193</v>
      </c>
      <c r="C311">
        <v>1445935</v>
      </c>
      <c r="D311">
        <v>2895000</v>
      </c>
      <c r="E311">
        <v>392000</v>
      </c>
      <c r="F311">
        <v>0.50049999999999994</v>
      </c>
      <c r="G311">
        <v>0.4995</v>
      </c>
      <c r="H311">
        <v>1000</v>
      </c>
      <c r="I311">
        <v>2976513</v>
      </c>
      <c r="J311">
        <v>3770099.51</v>
      </c>
      <c r="K311">
        <v>0.51419999999999999</v>
      </c>
      <c r="L311">
        <v>0.48580000000000001</v>
      </c>
      <c r="M311">
        <v>9617.6</v>
      </c>
      <c r="N311">
        <v>1292440</v>
      </c>
      <c r="O311">
        <v>0</v>
      </c>
      <c r="P311">
        <v>-0.1188</v>
      </c>
      <c r="Q311">
        <v>1.1188</v>
      </c>
      <c r="R311">
        <v>0</v>
      </c>
      <c r="S311">
        <v>0.51290000000000002</v>
      </c>
      <c r="T311">
        <v>10617.6</v>
      </c>
      <c r="U311">
        <v>10617.6</v>
      </c>
      <c r="V311">
        <v>0</v>
      </c>
      <c r="W311" t="s">
        <v>435</v>
      </c>
      <c r="X311">
        <v>392</v>
      </c>
      <c r="Y311">
        <v>566806566</v>
      </c>
    </row>
    <row r="312" spans="1:25" x14ac:dyDescent="0.25">
      <c r="A312">
        <v>4865</v>
      </c>
      <c r="B312" t="s">
        <v>312</v>
      </c>
      <c r="C312">
        <v>821751</v>
      </c>
      <c r="D312">
        <v>1930000</v>
      </c>
      <c r="E312">
        <v>393000</v>
      </c>
      <c r="F312">
        <v>0.57420000000000004</v>
      </c>
      <c r="G312">
        <v>0.42580000000000001</v>
      </c>
      <c r="H312">
        <v>1000</v>
      </c>
      <c r="I312">
        <v>1984342</v>
      </c>
      <c r="J312">
        <v>4006242</v>
      </c>
      <c r="K312">
        <v>0.58589999999999998</v>
      </c>
      <c r="L312">
        <v>0.41410000000000002</v>
      </c>
      <c r="M312">
        <v>10194</v>
      </c>
      <c r="N312">
        <v>861627</v>
      </c>
      <c r="O312">
        <v>1155323.32</v>
      </c>
      <c r="P312">
        <v>4.6300000000000001E-2</v>
      </c>
      <c r="Q312">
        <v>0.95369999999999999</v>
      </c>
      <c r="R312">
        <v>2939.75</v>
      </c>
      <c r="S312">
        <v>0.4728</v>
      </c>
      <c r="T312">
        <v>14133.75</v>
      </c>
      <c r="U312">
        <v>14133.75</v>
      </c>
      <c r="V312">
        <v>0</v>
      </c>
      <c r="W312" t="s">
        <v>434</v>
      </c>
      <c r="X312">
        <v>393</v>
      </c>
      <c r="Y312">
        <v>322948272</v>
      </c>
    </row>
    <row r="313" spans="1:25" x14ac:dyDescent="0.25">
      <c r="A313">
        <v>4872</v>
      </c>
      <c r="B313" t="s">
        <v>472</v>
      </c>
      <c r="C313">
        <v>517970</v>
      </c>
      <c r="D313">
        <v>1930000</v>
      </c>
      <c r="E313">
        <v>1532000</v>
      </c>
      <c r="F313">
        <v>0.73160000000000003</v>
      </c>
      <c r="G313">
        <v>0.26840000000000003</v>
      </c>
      <c r="H313">
        <v>1000</v>
      </c>
      <c r="I313">
        <v>1984342</v>
      </c>
      <c r="J313">
        <v>15617208</v>
      </c>
      <c r="K313">
        <v>0.73899999999999999</v>
      </c>
      <c r="L313">
        <v>0.26100000000000001</v>
      </c>
      <c r="M313">
        <v>10194</v>
      </c>
      <c r="N313">
        <v>861627</v>
      </c>
      <c r="O313">
        <v>2080167.28</v>
      </c>
      <c r="P313">
        <v>0.39879999999999999</v>
      </c>
      <c r="Q313">
        <v>0.60119999999999996</v>
      </c>
      <c r="R313">
        <v>1357.81</v>
      </c>
      <c r="S313">
        <v>0.7016</v>
      </c>
      <c r="T313">
        <v>12551.81</v>
      </c>
      <c r="U313">
        <v>12551.81</v>
      </c>
      <c r="V313">
        <v>0</v>
      </c>
      <c r="W313" t="s">
        <v>434</v>
      </c>
      <c r="X313">
        <v>1532</v>
      </c>
      <c r="Y313">
        <v>793530250</v>
      </c>
    </row>
    <row r="314" spans="1:25" x14ac:dyDescent="0.25">
      <c r="A314">
        <v>4893</v>
      </c>
      <c r="B314" t="s">
        <v>313</v>
      </c>
      <c r="C314">
        <v>862691</v>
      </c>
      <c r="D314">
        <v>1930000</v>
      </c>
      <c r="E314">
        <v>3444000</v>
      </c>
      <c r="F314">
        <v>0.55300000000000005</v>
      </c>
      <c r="G314">
        <v>0.44700000000000001</v>
      </c>
      <c r="H314">
        <v>1000</v>
      </c>
      <c r="I314">
        <v>1984342</v>
      </c>
      <c r="J314">
        <v>35108136</v>
      </c>
      <c r="K314">
        <v>0.56530000000000002</v>
      </c>
      <c r="L314">
        <v>0.43469999999999998</v>
      </c>
      <c r="M314">
        <v>10194</v>
      </c>
      <c r="N314">
        <v>861627</v>
      </c>
      <c r="O314">
        <v>1222126.92</v>
      </c>
      <c r="P314">
        <v>-1.1999999999999999E-3</v>
      </c>
      <c r="Q314">
        <v>1.0012000000000001</v>
      </c>
      <c r="R314">
        <v>354.86</v>
      </c>
      <c r="S314">
        <v>0.54679999999999995</v>
      </c>
      <c r="T314">
        <v>11548.86</v>
      </c>
      <c r="U314">
        <v>11548.86</v>
      </c>
      <c r="V314">
        <v>0</v>
      </c>
      <c r="W314" t="s">
        <v>434</v>
      </c>
      <c r="X314">
        <v>3444</v>
      </c>
      <c r="Y314">
        <v>2971107684</v>
      </c>
    </row>
    <row r="315" spans="1:25" x14ac:dyDescent="0.25">
      <c r="A315">
        <v>4904</v>
      </c>
      <c r="B315" t="s">
        <v>314</v>
      </c>
      <c r="C315">
        <v>554406</v>
      </c>
      <c r="D315">
        <v>1930000</v>
      </c>
      <c r="E315">
        <v>554000</v>
      </c>
      <c r="F315">
        <v>0.7127</v>
      </c>
      <c r="G315">
        <v>0.2873</v>
      </c>
      <c r="H315">
        <v>1000</v>
      </c>
      <c r="I315">
        <v>1984342</v>
      </c>
      <c r="J315">
        <v>5647476</v>
      </c>
      <c r="K315">
        <v>0.72060000000000002</v>
      </c>
      <c r="L315">
        <v>0.27939999999999998</v>
      </c>
      <c r="M315">
        <v>10194</v>
      </c>
      <c r="N315">
        <v>861627</v>
      </c>
      <c r="O315">
        <v>531828.9</v>
      </c>
      <c r="P315">
        <v>0.35659999999999997</v>
      </c>
      <c r="Q315">
        <v>0.64339999999999997</v>
      </c>
      <c r="R315">
        <v>959.98</v>
      </c>
      <c r="S315">
        <v>0.69120000000000004</v>
      </c>
      <c r="T315">
        <v>12153.98</v>
      </c>
      <c r="U315">
        <v>12153.98</v>
      </c>
      <c r="V315">
        <v>0</v>
      </c>
      <c r="W315" t="s">
        <v>434</v>
      </c>
      <c r="X315">
        <v>554</v>
      </c>
      <c r="Y315">
        <v>307141004</v>
      </c>
    </row>
    <row r="316" spans="1:25" x14ac:dyDescent="0.25">
      <c r="A316">
        <v>5523</v>
      </c>
      <c r="B316" t="s">
        <v>343</v>
      </c>
      <c r="C316">
        <v>1067101</v>
      </c>
      <c r="D316">
        <v>1930000</v>
      </c>
      <c r="E316">
        <v>1175000</v>
      </c>
      <c r="F316">
        <v>0.4471</v>
      </c>
      <c r="G316">
        <v>0.55289999999999995</v>
      </c>
      <c r="H316">
        <v>1000</v>
      </c>
      <c r="I316">
        <v>1984342</v>
      </c>
      <c r="J316">
        <v>11977950</v>
      </c>
      <c r="K316">
        <v>0.4622</v>
      </c>
      <c r="L316">
        <v>0.53779999999999994</v>
      </c>
      <c r="M316">
        <v>10194</v>
      </c>
      <c r="N316">
        <v>861627</v>
      </c>
      <c r="O316">
        <v>1572103.42</v>
      </c>
      <c r="P316">
        <v>-0.23849999999999999</v>
      </c>
      <c r="Q316">
        <v>1.2384999999999999</v>
      </c>
      <c r="R316">
        <v>1337.96</v>
      </c>
      <c r="S316">
        <v>0.38619999999999999</v>
      </c>
      <c r="T316">
        <v>12531.96</v>
      </c>
      <c r="U316">
        <v>12531.96</v>
      </c>
      <c r="V316">
        <v>0</v>
      </c>
      <c r="W316" t="s">
        <v>434</v>
      </c>
      <c r="X316">
        <v>1175</v>
      </c>
      <c r="Y316">
        <v>1253843862</v>
      </c>
    </row>
    <row r="317" spans="1:25" x14ac:dyDescent="0.25">
      <c r="A317">
        <v>3850</v>
      </c>
      <c r="B317" t="s">
        <v>242</v>
      </c>
      <c r="C317">
        <v>628761</v>
      </c>
      <c r="D317">
        <v>1930000</v>
      </c>
      <c r="E317">
        <v>694000</v>
      </c>
      <c r="F317">
        <v>0.67420000000000002</v>
      </c>
      <c r="G317">
        <v>0.32579999999999998</v>
      </c>
      <c r="H317">
        <v>1000</v>
      </c>
      <c r="I317">
        <v>1984342</v>
      </c>
      <c r="J317">
        <v>7074636</v>
      </c>
      <c r="K317">
        <v>0.68310000000000004</v>
      </c>
      <c r="L317">
        <v>0.31690000000000002</v>
      </c>
      <c r="M317">
        <v>10194</v>
      </c>
      <c r="N317">
        <v>861627</v>
      </c>
      <c r="O317">
        <v>683782.33</v>
      </c>
      <c r="P317">
        <v>0.27029999999999998</v>
      </c>
      <c r="Q317">
        <v>0.72970000000000002</v>
      </c>
      <c r="R317">
        <v>985.28</v>
      </c>
      <c r="S317">
        <v>0.64900000000000002</v>
      </c>
      <c r="T317">
        <v>12179.28</v>
      </c>
      <c r="U317">
        <v>12179.28</v>
      </c>
      <c r="V317">
        <v>0</v>
      </c>
      <c r="W317" t="s">
        <v>434</v>
      </c>
      <c r="X317">
        <v>694</v>
      </c>
      <c r="Y317">
        <v>436359948</v>
      </c>
    </row>
    <row r="318" spans="1:25" x14ac:dyDescent="0.25">
      <c r="A318">
        <v>4956</v>
      </c>
      <c r="B318" t="s">
        <v>315</v>
      </c>
      <c r="C318">
        <v>592511</v>
      </c>
      <c r="D318">
        <v>1930000</v>
      </c>
      <c r="E318">
        <v>885000</v>
      </c>
      <c r="F318">
        <v>0.69299999999999995</v>
      </c>
      <c r="G318">
        <v>0.307</v>
      </c>
      <c r="H318">
        <v>1000</v>
      </c>
      <c r="I318">
        <v>1984342</v>
      </c>
      <c r="J318">
        <v>9021690</v>
      </c>
      <c r="K318">
        <v>0.70140000000000002</v>
      </c>
      <c r="L318">
        <v>0.29859999999999998</v>
      </c>
      <c r="M318">
        <v>10194</v>
      </c>
      <c r="N318">
        <v>861627</v>
      </c>
      <c r="O318">
        <v>15950.83</v>
      </c>
      <c r="P318">
        <v>0.31230000000000002</v>
      </c>
      <c r="Q318">
        <v>0.68769999999999998</v>
      </c>
      <c r="R318">
        <v>18.02</v>
      </c>
      <c r="S318">
        <v>0.7</v>
      </c>
      <c r="T318">
        <v>11212.02</v>
      </c>
      <c r="U318">
        <v>11212.02</v>
      </c>
      <c r="V318">
        <v>0</v>
      </c>
      <c r="W318" t="s">
        <v>434</v>
      </c>
      <c r="X318">
        <v>885</v>
      </c>
      <c r="Y318">
        <v>524372399</v>
      </c>
    </row>
    <row r="319" spans="1:25" x14ac:dyDescent="0.25">
      <c r="A319">
        <v>4963</v>
      </c>
      <c r="B319" t="s">
        <v>316</v>
      </c>
      <c r="C319">
        <v>868920</v>
      </c>
      <c r="D319">
        <v>1930000</v>
      </c>
      <c r="E319">
        <v>548000</v>
      </c>
      <c r="F319">
        <v>0.54979999999999996</v>
      </c>
      <c r="G319">
        <v>0.45019999999999999</v>
      </c>
      <c r="H319">
        <v>1000</v>
      </c>
      <c r="I319">
        <v>1984342</v>
      </c>
      <c r="J319">
        <v>5586312</v>
      </c>
      <c r="K319">
        <v>0.56210000000000004</v>
      </c>
      <c r="L319">
        <v>0.43790000000000001</v>
      </c>
      <c r="M319">
        <v>10194</v>
      </c>
      <c r="N319">
        <v>861627</v>
      </c>
      <c r="O319">
        <v>777719.12</v>
      </c>
      <c r="P319">
        <v>-8.5000000000000006E-3</v>
      </c>
      <c r="Q319">
        <v>1.0085</v>
      </c>
      <c r="R319">
        <v>1419.2</v>
      </c>
      <c r="S319">
        <v>0.49690000000000001</v>
      </c>
      <c r="T319">
        <v>12613.2</v>
      </c>
      <c r="U319">
        <v>12613.2</v>
      </c>
      <c r="V319">
        <v>0</v>
      </c>
      <c r="W319" t="s">
        <v>434</v>
      </c>
      <c r="X319">
        <v>548</v>
      </c>
      <c r="Y319">
        <v>476168231</v>
      </c>
    </row>
    <row r="320" spans="1:25" x14ac:dyDescent="0.25">
      <c r="A320">
        <v>1673</v>
      </c>
      <c r="B320" t="s">
        <v>110</v>
      </c>
      <c r="C320">
        <v>584641</v>
      </c>
      <c r="D320">
        <v>1930000</v>
      </c>
      <c r="E320">
        <v>517000</v>
      </c>
      <c r="F320">
        <v>0.69710000000000005</v>
      </c>
      <c r="G320">
        <v>0.3029</v>
      </c>
      <c r="H320">
        <v>1000</v>
      </c>
      <c r="I320">
        <v>1984342</v>
      </c>
      <c r="J320">
        <v>5270298</v>
      </c>
      <c r="K320">
        <v>0.70540000000000003</v>
      </c>
      <c r="L320">
        <v>0.29459999999999997</v>
      </c>
      <c r="M320">
        <v>10194</v>
      </c>
      <c r="N320">
        <v>861627</v>
      </c>
      <c r="O320">
        <v>759539.93</v>
      </c>
      <c r="P320">
        <v>0.32150000000000001</v>
      </c>
      <c r="Q320">
        <v>0.67849999999999999</v>
      </c>
      <c r="R320">
        <v>1469.13</v>
      </c>
      <c r="S320">
        <v>0.66020000000000001</v>
      </c>
      <c r="T320">
        <v>12663.13</v>
      </c>
      <c r="U320">
        <v>12663.13</v>
      </c>
      <c r="V320" s="44">
        <v>-1.8189900000000001E-12</v>
      </c>
      <c r="W320" t="s">
        <v>434</v>
      </c>
      <c r="X320">
        <v>517</v>
      </c>
      <c r="Y320">
        <v>302259300</v>
      </c>
    </row>
    <row r="321" spans="1:25" x14ac:dyDescent="0.25">
      <c r="A321">
        <v>2422</v>
      </c>
      <c r="B321" t="s">
        <v>149</v>
      </c>
      <c r="C321">
        <v>632251</v>
      </c>
      <c r="D321">
        <v>1930000</v>
      </c>
      <c r="E321">
        <v>1670000</v>
      </c>
      <c r="F321">
        <v>0.6724</v>
      </c>
      <c r="G321">
        <v>0.3276</v>
      </c>
      <c r="H321">
        <v>1000</v>
      </c>
      <c r="I321">
        <v>1984342</v>
      </c>
      <c r="J321">
        <v>17023980</v>
      </c>
      <c r="K321">
        <v>0.68140000000000001</v>
      </c>
      <c r="L321">
        <v>0.31859999999999999</v>
      </c>
      <c r="M321">
        <v>10194</v>
      </c>
      <c r="N321">
        <v>861627</v>
      </c>
      <c r="O321">
        <v>1056394.77</v>
      </c>
      <c r="P321">
        <v>0.26619999999999999</v>
      </c>
      <c r="Q321">
        <v>0.73380000000000001</v>
      </c>
      <c r="R321">
        <v>632.57000000000005</v>
      </c>
      <c r="S321">
        <v>0.65839999999999999</v>
      </c>
      <c r="T321">
        <v>11826.57</v>
      </c>
      <c r="U321">
        <v>11826.57</v>
      </c>
      <c r="V321">
        <v>0</v>
      </c>
      <c r="W321" t="s">
        <v>434</v>
      </c>
      <c r="X321">
        <v>1670</v>
      </c>
      <c r="Y321">
        <v>1055859232</v>
      </c>
    </row>
    <row r="322" spans="1:25" x14ac:dyDescent="0.25">
      <c r="A322">
        <v>5019</v>
      </c>
      <c r="B322" t="s">
        <v>318</v>
      </c>
      <c r="C322">
        <v>968718</v>
      </c>
      <c r="D322">
        <v>1930000</v>
      </c>
      <c r="E322">
        <v>1164000</v>
      </c>
      <c r="F322">
        <v>0.49809999999999999</v>
      </c>
      <c r="G322">
        <v>0.50190000000000001</v>
      </c>
      <c r="H322">
        <v>1000</v>
      </c>
      <c r="I322">
        <v>1984342</v>
      </c>
      <c r="J322">
        <v>11865816</v>
      </c>
      <c r="K322">
        <v>0.51180000000000003</v>
      </c>
      <c r="L322">
        <v>0.48820000000000002</v>
      </c>
      <c r="M322">
        <v>10194</v>
      </c>
      <c r="N322">
        <v>861627</v>
      </c>
      <c r="O322">
        <v>775284.92</v>
      </c>
      <c r="P322">
        <v>-0.12429999999999999</v>
      </c>
      <c r="Q322">
        <v>1.1243000000000001</v>
      </c>
      <c r="R322">
        <v>666.05</v>
      </c>
      <c r="S322">
        <v>0.47489999999999999</v>
      </c>
      <c r="T322">
        <v>11860.05</v>
      </c>
      <c r="U322">
        <v>11860.05</v>
      </c>
      <c r="V322">
        <v>0</v>
      </c>
      <c r="W322" t="s">
        <v>434</v>
      </c>
      <c r="X322">
        <v>1164</v>
      </c>
      <c r="Y322">
        <v>1127587265</v>
      </c>
    </row>
    <row r="323" spans="1:25" x14ac:dyDescent="0.25">
      <c r="A323">
        <v>5026</v>
      </c>
      <c r="B323" t="s">
        <v>319</v>
      </c>
      <c r="C323">
        <v>892545</v>
      </c>
      <c r="D323">
        <v>1930000</v>
      </c>
      <c r="E323">
        <v>791000</v>
      </c>
      <c r="F323">
        <v>0.53749999999999998</v>
      </c>
      <c r="G323">
        <v>0.46250000000000002</v>
      </c>
      <c r="H323">
        <v>1000</v>
      </c>
      <c r="I323">
        <v>1984342</v>
      </c>
      <c r="J323">
        <v>8063454</v>
      </c>
      <c r="K323">
        <v>0.55020000000000002</v>
      </c>
      <c r="L323">
        <v>0.44979999999999998</v>
      </c>
      <c r="M323">
        <v>10194</v>
      </c>
      <c r="N323">
        <v>861627</v>
      </c>
      <c r="O323">
        <v>3971253.1</v>
      </c>
      <c r="P323">
        <v>-3.5900000000000001E-2</v>
      </c>
      <c r="Q323">
        <v>1.0359</v>
      </c>
      <c r="R323">
        <v>5020.55</v>
      </c>
      <c r="S323">
        <v>0.36799999999999999</v>
      </c>
      <c r="T323">
        <v>16214.55</v>
      </c>
      <c r="U323">
        <v>16214.55</v>
      </c>
      <c r="V323">
        <v>0</v>
      </c>
      <c r="W323" t="s">
        <v>434</v>
      </c>
      <c r="X323">
        <v>791</v>
      </c>
      <c r="Y323">
        <v>706002700</v>
      </c>
    </row>
    <row r="324" spans="1:25" x14ac:dyDescent="0.25">
      <c r="A324">
        <v>5068</v>
      </c>
      <c r="B324" t="s">
        <v>321</v>
      </c>
      <c r="C324">
        <v>1125172</v>
      </c>
      <c r="D324">
        <v>2895000</v>
      </c>
      <c r="E324">
        <v>1082000</v>
      </c>
      <c r="F324">
        <v>0.61129999999999995</v>
      </c>
      <c r="G324">
        <v>0.38869999999999999</v>
      </c>
      <c r="H324">
        <v>1000</v>
      </c>
      <c r="I324">
        <v>2976513</v>
      </c>
      <c r="J324">
        <v>11029908</v>
      </c>
      <c r="K324">
        <v>0.622</v>
      </c>
      <c r="L324">
        <v>0.378</v>
      </c>
      <c r="M324">
        <v>10194</v>
      </c>
      <c r="N324">
        <v>1292440</v>
      </c>
      <c r="O324">
        <v>1909231.81</v>
      </c>
      <c r="P324">
        <v>0.12939999999999999</v>
      </c>
      <c r="Q324">
        <v>0.87060000000000004</v>
      </c>
      <c r="R324">
        <v>1764.54</v>
      </c>
      <c r="S324">
        <v>0.55410000000000004</v>
      </c>
      <c r="T324">
        <v>12958.54</v>
      </c>
      <c r="U324">
        <v>12958.54</v>
      </c>
      <c r="V324">
        <v>0</v>
      </c>
      <c r="W324" t="s">
        <v>435</v>
      </c>
      <c r="X324">
        <v>1082</v>
      </c>
      <c r="Y324">
        <v>1217436128</v>
      </c>
    </row>
    <row r="325" spans="1:25" x14ac:dyDescent="0.25">
      <c r="A325">
        <v>5100</v>
      </c>
      <c r="B325" t="s">
        <v>322</v>
      </c>
      <c r="C325">
        <v>1052240</v>
      </c>
      <c r="D325">
        <v>1930000</v>
      </c>
      <c r="E325">
        <v>2661000</v>
      </c>
      <c r="F325">
        <v>0.45479999999999998</v>
      </c>
      <c r="G325">
        <v>0.54520000000000002</v>
      </c>
      <c r="H325">
        <v>1000</v>
      </c>
      <c r="I325">
        <v>1984342</v>
      </c>
      <c r="J325">
        <v>27126234</v>
      </c>
      <c r="K325">
        <v>0.46970000000000001</v>
      </c>
      <c r="L325">
        <v>0.53029999999999999</v>
      </c>
      <c r="M325">
        <v>10194</v>
      </c>
      <c r="N325">
        <v>861627</v>
      </c>
      <c r="O325">
        <v>6672672.0499999998</v>
      </c>
      <c r="P325">
        <v>-0.22120000000000001</v>
      </c>
      <c r="Q325">
        <v>1.2212000000000001</v>
      </c>
      <c r="R325">
        <v>2507.58</v>
      </c>
      <c r="S325">
        <v>0.3422</v>
      </c>
      <c r="T325">
        <v>13701.58</v>
      </c>
      <c r="U325">
        <v>13701.58</v>
      </c>
      <c r="V325">
        <v>0</v>
      </c>
      <c r="W325" t="s">
        <v>434</v>
      </c>
      <c r="X325">
        <v>2661</v>
      </c>
      <c r="Y325">
        <v>2800011205</v>
      </c>
    </row>
    <row r="326" spans="1:25" x14ac:dyDescent="0.25">
      <c r="A326">
        <v>5124</v>
      </c>
      <c r="B326" t="s">
        <v>323</v>
      </c>
      <c r="C326">
        <v>812977</v>
      </c>
      <c r="D326">
        <v>1930000</v>
      </c>
      <c r="E326">
        <v>248000</v>
      </c>
      <c r="F326">
        <v>0.57879999999999998</v>
      </c>
      <c r="G326">
        <v>0.42120000000000002</v>
      </c>
      <c r="H326">
        <v>1000</v>
      </c>
      <c r="I326">
        <v>1984342</v>
      </c>
      <c r="J326">
        <v>2528112</v>
      </c>
      <c r="K326">
        <v>0.59030000000000005</v>
      </c>
      <c r="L326">
        <v>0.40970000000000001</v>
      </c>
      <c r="M326">
        <v>10194</v>
      </c>
      <c r="N326">
        <v>861627</v>
      </c>
      <c r="O326">
        <v>116575.57</v>
      </c>
      <c r="P326">
        <v>5.6500000000000002E-2</v>
      </c>
      <c r="Q326">
        <v>0.94350000000000001</v>
      </c>
      <c r="R326">
        <v>470.06</v>
      </c>
      <c r="S326">
        <v>0.56779999999999997</v>
      </c>
      <c r="T326">
        <v>11664.06</v>
      </c>
      <c r="U326">
        <v>11664.06</v>
      </c>
      <c r="V326">
        <v>0</v>
      </c>
      <c r="W326" t="s">
        <v>434</v>
      </c>
      <c r="X326">
        <v>248</v>
      </c>
      <c r="Y326">
        <v>201618173</v>
      </c>
    </row>
    <row r="327" spans="1:25" x14ac:dyDescent="0.25">
      <c r="A327">
        <v>5130</v>
      </c>
      <c r="B327" t="s">
        <v>324</v>
      </c>
      <c r="C327">
        <v>3701187</v>
      </c>
      <c r="D327">
        <v>1930000</v>
      </c>
      <c r="E327">
        <v>535000</v>
      </c>
      <c r="F327">
        <v>-0.91769999999999996</v>
      </c>
      <c r="G327">
        <v>1.9177</v>
      </c>
      <c r="H327">
        <v>1000</v>
      </c>
      <c r="I327">
        <v>1984342</v>
      </c>
      <c r="J327">
        <v>5453790</v>
      </c>
      <c r="K327">
        <v>-0.86519999999999997</v>
      </c>
      <c r="L327">
        <v>1.8652</v>
      </c>
      <c r="M327">
        <v>10194</v>
      </c>
      <c r="N327">
        <v>861627</v>
      </c>
      <c r="O327">
        <v>4262422.7300000004</v>
      </c>
      <c r="P327">
        <v>-3.2955999999999999</v>
      </c>
      <c r="Q327">
        <v>4.2956000000000003</v>
      </c>
      <c r="R327">
        <v>7967.15</v>
      </c>
      <c r="S327">
        <v>0</v>
      </c>
      <c r="T327">
        <v>19161.150000000001</v>
      </c>
      <c r="U327">
        <v>19161.150000000001</v>
      </c>
      <c r="V327">
        <v>0</v>
      </c>
      <c r="W327" t="s">
        <v>434</v>
      </c>
      <c r="X327">
        <v>535</v>
      </c>
      <c r="Y327">
        <v>1980135312</v>
      </c>
    </row>
    <row r="328" spans="1:25" x14ac:dyDescent="0.25">
      <c r="A328">
        <v>5138</v>
      </c>
      <c r="B328" t="s">
        <v>325</v>
      </c>
      <c r="C328">
        <v>540113</v>
      </c>
      <c r="D328">
        <v>1930000</v>
      </c>
      <c r="E328">
        <v>2083000</v>
      </c>
      <c r="F328">
        <v>0.72009999999999996</v>
      </c>
      <c r="G328">
        <v>0.27989999999999998</v>
      </c>
      <c r="H328">
        <v>1000</v>
      </c>
      <c r="I328">
        <v>1984342</v>
      </c>
      <c r="J328">
        <v>21234102</v>
      </c>
      <c r="K328">
        <v>0.7278</v>
      </c>
      <c r="L328">
        <v>0.2722</v>
      </c>
      <c r="M328">
        <v>10194</v>
      </c>
      <c r="N328">
        <v>861627</v>
      </c>
      <c r="O328">
        <v>4362122.54</v>
      </c>
      <c r="P328">
        <v>0.37309999999999999</v>
      </c>
      <c r="Q328">
        <v>0.62690000000000001</v>
      </c>
      <c r="R328">
        <v>2094.15</v>
      </c>
      <c r="S328">
        <v>0.67130000000000001</v>
      </c>
      <c r="T328">
        <v>13288.15</v>
      </c>
      <c r="U328">
        <v>13288.15</v>
      </c>
      <c r="V328">
        <v>0</v>
      </c>
      <c r="W328" t="s">
        <v>434</v>
      </c>
      <c r="X328">
        <v>2083</v>
      </c>
      <c r="Y328">
        <v>1125055218</v>
      </c>
    </row>
    <row r="329" spans="1:25" x14ac:dyDescent="0.25">
      <c r="A329">
        <v>5258</v>
      </c>
      <c r="B329" t="s">
        <v>326</v>
      </c>
      <c r="C329">
        <v>656855</v>
      </c>
      <c r="D329">
        <v>2895000</v>
      </c>
      <c r="E329">
        <v>221000</v>
      </c>
      <c r="F329">
        <v>0.77310000000000001</v>
      </c>
      <c r="G329">
        <v>0.22689999999999999</v>
      </c>
      <c r="H329">
        <v>1000</v>
      </c>
      <c r="I329">
        <v>2976513</v>
      </c>
      <c r="J329">
        <v>2252874</v>
      </c>
      <c r="K329">
        <v>0.77929999999999999</v>
      </c>
      <c r="L329">
        <v>0.22070000000000001</v>
      </c>
      <c r="M329">
        <v>10194</v>
      </c>
      <c r="N329">
        <v>1292440</v>
      </c>
      <c r="O329">
        <v>536468.68999999994</v>
      </c>
      <c r="P329">
        <v>0.49180000000000001</v>
      </c>
      <c r="Q329">
        <v>0.50819999999999999</v>
      </c>
      <c r="R329">
        <v>2427.46</v>
      </c>
      <c r="S329">
        <v>0.72760000000000002</v>
      </c>
      <c r="T329">
        <v>13621.46</v>
      </c>
      <c r="U329">
        <v>13621.46</v>
      </c>
      <c r="V329">
        <v>0</v>
      </c>
      <c r="W329" t="s">
        <v>435</v>
      </c>
      <c r="X329">
        <v>221</v>
      </c>
      <c r="Y329">
        <v>145165061</v>
      </c>
    </row>
    <row r="330" spans="1:25" x14ac:dyDescent="0.25">
      <c r="A330">
        <v>5264</v>
      </c>
      <c r="B330" t="s">
        <v>467</v>
      </c>
      <c r="C330">
        <v>756837</v>
      </c>
      <c r="D330">
        <v>1930000</v>
      </c>
      <c r="E330">
        <v>2389000</v>
      </c>
      <c r="F330">
        <v>0.6079</v>
      </c>
      <c r="G330">
        <v>0.3921</v>
      </c>
      <c r="H330">
        <v>1000</v>
      </c>
      <c r="I330">
        <v>1984342</v>
      </c>
      <c r="J330">
        <v>22269197.539999999</v>
      </c>
      <c r="K330">
        <v>0.61860000000000004</v>
      </c>
      <c r="L330">
        <v>0.38140000000000002</v>
      </c>
      <c r="M330">
        <v>9321.56</v>
      </c>
      <c r="N330">
        <v>861627</v>
      </c>
      <c r="O330">
        <v>0</v>
      </c>
      <c r="P330">
        <v>0.1216</v>
      </c>
      <c r="Q330">
        <v>0.87839999999999996</v>
      </c>
      <c r="R330">
        <v>0</v>
      </c>
      <c r="S330">
        <v>0.61760000000000004</v>
      </c>
      <c r="T330">
        <v>10321.56</v>
      </c>
      <c r="U330">
        <v>10321.56</v>
      </c>
      <c r="V330">
        <v>0</v>
      </c>
      <c r="W330" t="s">
        <v>434</v>
      </c>
      <c r="X330">
        <v>2389</v>
      </c>
      <c r="Y330">
        <v>1808082879</v>
      </c>
    </row>
    <row r="331" spans="1:25" x14ac:dyDescent="0.25">
      <c r="A331">
        <v>5271</v>
      </c>
      <c r="B331" t="s">
        <v>327</v>
      </c>
      <c r="C331">
        <v>482611</v>
      </c>
      <c r="D331">
        <v>1930000</v>
      </c>
      <c r="E331">
        <v>10249000</v>
      </c>
      <c r="F331">
        <v>0.74990000000000001</v>
      </c>
      <c r="G331">
        <v>0.25009999999999999</v>
      </c>
      <c r="H331">
        <v>1000</v>
      </c>
      <c r="I331">
        <v>1984342</v>
      </c>
      <c r="J331">
        <v>104478306</v>
      </c>
      <c r="K331">
        <v>0.75680000000000003</v>
      </c>
      <c r="L331">
        <v>0.2432</v>
      </c>
      <c r="M331">
        <v>10194</v>
      </c>
      <c r="N331">
        <v>861627</v>
      </c>
      <c r="O331">
        <v>3035946.9</v>
      </c>
      <c r="P331">
        <v>0.43990000000000001</v>
      </c>
      <c r="Q331">
        <v>0.56010000000000004</v>
      </c>
      <c r="R331">
        <v>296.22000000000003</v>
      </c>
      <c r="S331">
        <v>0.748</v>
      </c>
      <c r="T331">
        <v>11490.22</v>
      </c>
      <c r="U331">
        <v>11490.22</v>
      </c>
      <c r="V331">
        <v>0</v>
      </c>
      <c r="W331" t="s">
        <v>434</v>
      </c>
      <c r="X331">
        <v>10249</v>
      </c>
      <c r="Y331">
        <v>4946277480</v>
      </c>
    </row>
    <row r="332" spans="1:25" x14ac:dyDescent="0.25">
      <c r="A332">
        <v>5278</v>
      </c>
      <c r="B332" t="s">
        <v>328</v>
      </c>
      <c r="C332">
        <v>700068</v>
      </c>
      <c r="D332">
        <v>1930000</v>
      </c>
      <c r="E332">
        <v>1703000</v>
      </c>
      <c r="F332">
        <v>0.63729999999999998</v>
      </c>
      <c r="G332">
        <v>0.36270000000000002</v>
      </c>
      <c r="H332">
        <v>1000</v>
      </c>
      <c r="I332">
        <v>1984342</v>
      </c>
      <c r="J332">
        <v>17360382</v>
      </c>
      <c r="K332">
        <v>0.6472</v>
      </c>
      <c r="L332">
        <v>0.3528</v>
      </c>
      <c r="M332">
        <v>10194</v>
      </c>
      <c r="N332">
        <v>861627</v>
      </c>
      <c r="O332">
        <v>2592956.3199999998</v>
      </c>
      <c r="P332">
        <v>0.1875</v>
      </c>
      <c r="Q332">
        <v>0.8125</v>
      </c>
      <c r="R332">
        <v>1522.58</v>
      </c>
      <c r="S332">
        <v>0.59140000000000004</v>
      </c>
      <c r="T332">
        <v>12716.58</v>
      </c>
      <c r="U332">
        <v>12716.58</v>
      </c>
      <c r="V332">
        <v>0</v>
      </c>
      <c r="W332" t="s">
        <v>434</v>
      </c>
      <c r="X332">
        <v>1703</v>
      </c>
      <c r="Y332">
        <v>1192215809</v>
      </c>
    </row>
    <row r="333" spans="1:25" x14ac:dyDescent="0.25">
      <c r="A333">
        <v>5306</v>
      </c>
      <c r="B333" t="s">
        <v>329</v>
      </c>
      <c r="C333">
        <v>978227</v>
      </c>
      <c r="D333">
        <v>1930000</v>
      </c>
      <c r="E333">
        <v>604000</v>
      </c>
      <c r="F333">
        <v>0.49309999999999998</v>
      </c>
      <c r="G333">
        <v>0.50690000000000002</v>
      </c>
      <c r="H333">
        <v>1000</v>
      </c>
      <c r="I333">
        <v>1984342</v>
      </c>
      <c r="J333">
        <v>6157176</v>
      </c>
      <c r="K333">
        <v>0.50700000000000001</v>
      </c>
      <c r="L333">
        <v>0.49299999999999999</v>
      </c>
      <c r="M333">
        <v>10194</v>
      </c>
      <c r="N333">
        <v>861627</v>
      </c>
      <c r="O333">
        <v>1177511.75</v>
      </c>
      <c r="P333">
        <v>-0.1353</v>
      </c>
      <c r="Q333">
        <v>1.1353</v>
      </c>
      <c r="R333">
        <v>1949.52</v>
      </c>
      <c r="S333">
        <v>0.41070000000000001</v>
      </c>
      <c r="T333">
        <v>13143.52</v>
      </c>
      <c r="U333">
        <v>13143.52</v>
      </c>
      <c r="V333">
        <v>0</v>
      </c>
      <c r="W333" t="s">
        <v>434</v>
      </c>
      <c r="X333">
        <v>604</v>
      </c>
      <c r="Y333">
        <v>590849299</v>
      </c>
    </row>
    <row r="334" spans="1:25" x14ac:dyDescent="0.25">
      <c r="A334">
        <v>5348</v>
      </c>
      <c r="B334" t="s">
        <v>330</v>
      </c>
      <c r="C334">
        <v>615653</v>
      </c>
      <c r="D334">
        <v>1930000</v>
      </c>
      <c r="E334">
        <v>732000</v>
      </c>
      <c r="F334">
        <v>0.68100000000000005</v>
      </c>
      <c r="G334">
        <v>0.31900000000000001</v>
      </c>
      <c r="H334">
        <v>1000</v>
      </c>
      <c r="I334">
        <v>1984342</v>
      </c>
      <c r="J334">
        <v>7462008</v>
      </c>
      <c r="K334">
        <v>0.68969999999999998</v>
      </c>
      <c r="L334">
        <v>0.31030000000000002</v>
      </c>
      <c r="M334">
        <v>10194</v>
      </c>
      <c r="N334">
        <v>861627</v>
      </c>
      <c r="O334">
        <v>1095056.92</v>
      </c>
      <c r="P334">
        <v>0.28549999999999998</v>
      </c>
      <c r="Q334">
        <v>0.71450000000000002</v>
      </c>
      <c r="R334">
        <v>1495.98</v>
      </c>
      <c r="S334">
        <v>0.64139999999999997</v>
      </c>
      <c r="T334">
        <v>12689.98</v>
      </c>
      <c r="U334">
        <v>12689.98</v>
      </c>
      <c r="V334">
        <v>0</v>
      </c>
      <c r="W334" t="s">
        <v>434</v>
      </c>
      <c r="X334">
        <v>732</v>
      </c>
      <c r="Y334">
        <v>450658247</v>
      </c>
    </row>
    <row r="335" spans="1:25" x14ac:dyDescent="0.25">
      <c r="A335">
        <v>5355</v>
      </c>
      <c r="B335" t="s">
        <v>331</v>
      </c>
      <c r="C335">
        <v>1129330</v>
      </c>
      <c r="D335">
        <v>1930000</v>
      </c>
      <c r="E335">
        <v>1711000</v>
      </c>
      <c r="F335">
        <v>0.41489999999999999</v>
      </c>
      <c r="G335">
        <v>0.58509999999999995</v>
      </c>
      <c r="H335">
        <v>1000</v>
      </c>
      <c r="I335">
        <v>1984342</v>
      </c>
      <c r="J335">
        <v>17441934</v>
      </c>
      <c r="K335">
        <v>0.43090000000000001</v>
      </c>
      <c r="L335">
        <v>0.56910000000000005</v>
      </c>
      <c r="M335">
        <v>10194</v>
      </c>
      <c r="N335">
        <v>861627</v>
      </c>
      <c r="O335">
        <v>7836919.4900000002</v>
      </c>
      <c r="P335">
        <v>-0.31069999999999998</v>
      </c>
      <c r="Q335">
        <v>1.3107</v>
      </c>
      <c r="R335">
        <v>4580.32</v>
      </c>
      <c r="S335">
        <v>0.2145</v>
      </c>
      <c r="T335">
        <v>15774.32</v>
      </c>
      <c r="U335">
        <v>15774.32</v>
      </c>
      <c r="V335">
        <v>0</v>
      </c>
      <c r="W335" t="s">
        <v>434</v>
      </c>
      <c r="X335">
        <v>1711</v>
      </c>
      <c r="Y335">
        <v>1932284183</v>
      </c>
    </row>
    <row r="336" spans="1:25" x14ac:dyDescent="0.25">
      <c r="A336">
        <v>5362</v>
      </c>
      <c r="B336" t="s">
        <v>332</v>
      </c>
      <c r="C336">
        <v>517777</v>
      </c>
      <c r="D336">
        <v>1930000</v>
      </c>
      <c r="E336">
        <v>334000</v>
      </c>
      <c r="F336">
        <v>0.73170000000000002</v>
      </c>
      <c r="G336">
        <v>0.26829999999999998</v>
      </c>
      <c r="H336">
        <v>1000</v>
      </c>
      <c r="I336">
        <v>1984342</v>
      </c>
      <c r="J336">
        <v>3404796</v>
      </c>
      <c r="K336">
        <v>0.73909999999999998</v>
      </c>
      <c r="L336">
        <v>0.26090000000000002</v>
      </c>
      <c r="M336">
        <v>10194</v>
      </c>
      <c r="N336">
        <v>861627</v>
      </c>
      <c r="O336">
        <v>176672.55</v>
      </c>
      <c r="P336">
        <v>0.39910000000000001</v>
      </c>
      <c r="Q336">
        <v>0.60089999999999999</v>
      </c>
      <c r="R336">
        <v>528.96</v>
      </c>
      <c r="S336">
        <v>0.72309999999999997</v>
      </c>
      <c r="T336">
        <v>11722.96</v>
      </c>
      <c r="U336">
        <v>11722.96</v>
      </c>
      <c r="V336">
        <v>0</v>
      </c>
      <c r="W336" t="s">
        <v>434</v>
      </c>
      <c r="X336">
        <v>334</v>
      </c>
      <c r="Y336">
        <v>172937651</v>
      </c>
    </row>
    <row r="337" spans="1:25" x14ac:dyDescent="0.25">
      <c r="A337">
        <v>5369</v>
      </c>
      <c r="B337" t="s">
        <v>333</v>
      </c>
      <c r="C337">
        <v>1308251</v>
      </c>
      <c r="D337">
        <v>2895000</v>
      </c>
      <c r="E337">
        <v>406000</v>
      </c>
      <c r="F337">
        <v>0.54810000000000003</v>
      </c>
      <c r="G337">
        <v>0.45190000000000002</v>
      </c>
      <c r="H337">
        <v>1000</v>
      </c>
      <c r="I337">
        <v>2976513</v>
      </c>
      <c r="J337">
        <v>4138764</v>
      </c>
      <c r="K337">
        <v>0.5605</v>
      </c>
      <c r="L337">
        <v>0.4395</v>
      </c>
      <c r="M337">
        <v>10194</v>
      </c>
      <c r="N337">
        <v>1292440</v>
      </c>
      <c r="O337">
        <v>295530.32</v>
      </c>
      <c r="P337">
        <v>-1.2200000000000001E-2</v>
      </c>
      <c r="Q337">
        <v>1.0122</v>
      </c>
      <c r="R337">
        <v>727.91</v>
      </c>
      <c r="S337">
        <v>0.52449999999999997</v>
      </c>
      <c r="T337">
        <v>11921.91</v>
      </c>
      <c r="U337">
        <v>11921.91</v>
      </c>
      <c r="V337">
        <v>0</v>
      </c>
      <c r="W337" t="s">
        <v>435</v>
      </c>
      <c r="X337">
        <v>406</v>
      </c>
      <c r="Y337">
        <v>531149738</v>
      </c>
    </row>
    <row r="338" spans="1:25" x14ac:dyDescent="0.25">
      <c r="A338">
        <v>5376</v>
      </c>
      <c r="B338" t="s">
        <v>334</v>
      </c>
      <c r="C338">
        <v>1268126</v>
      </c>
      <c r="D338">
        <v>1930000</v>
      </c>
      <c r="E338">
        <v>438000</v>
      </c>
      <c r="F338">
        <v>0.34289999999999998</v>
      </c>
      <c r="G338">
        <v>0.65710000000000002</v>
      </c>
      <c r="H338">
        <v>1000</v>
      </c>
      <c r="I338">
        <v>1984342</v>
      </c>
      <c r="J338">
        <v>4464972</v>
      </c>
      <c r="K338">
        <v>0.3609</v>
      </c>
      <c r="L338">
        <v>0.6391</v>
      </c>
      <c r="M338">
        <v>10194</v>
      </c>
      <c r="N338">
        <v>861627</v>
      </c>
      <c r="O338">
        <v>1026437.6</v>
      </c>
      <c r="P338">
        <v>-0.4718</v>
      </c>
      <c r="Q338">
        <v>1.4718</v>
      </c>
      <c r="R338">
        <v>2343.46</v>
      </c>
      <c r="S338">
        <v>0.2155</v>
      </c>
      <c r="T338">
        <v>13537.46</v>
      </c>
      <c r="U338">
        <v>13537.46</v>
      </c>
      <c r="V338">
        <v>0</v>
      </c>
      <c r="W338" t="s">
        <v>434</v>
      </c>
      <c r="X338">
        <v>438</v>
      </c>
      <c r="Y338">
        <v>555439143</v>
      </c>
    </row>
    <row r="339" spans="1:25" x14ac:dyDescent="0.25">
      <c r="A339">
        <v>5390</v>
      </c>
      <c r="B339" t="s">
        <v>335</v>
      </c>
      <c r="C339">
        <v>979726</v>
      </c>
      <c r="D339">
        <v>1930000</v>
      </c>
      <c r="E339">
        <v>2914000</v>
      </c>
      <c r="F339">
        <v>0.4924</v>
      </c>
      <c r="G339">
        <v>0.50760000000000005</v>
      </c>
      <c r="H339">
        <v>1000</v>
      </c>
      <c r="I339">
        <v>1984342</v>
      </c>
      <c r="J339">
        <v>29705316</v>
      </c>
      <c r="K339">
        <v>0.50629999999999997</v>
      </c>
      <c r="L339">
        <v>0.49370000000000003</v>
      </c>
      <c r="M339">
        <v>10194</v>
      </c>
      <c r="N339">
        <v>861627</v>
      </c>
      <c r="O339">
        <v>1312050.6000000001</v>
      </c>
      <c r="P339">
        <v>-0.1371</v>
      </c>
      <c r="Q339">
        <v>1.1371</v>
      </c>
      <c r="R339">
        <v>450.26</v>
      </c>
      <c r="S339">
        <v>0.48020000000000002</v>
      </c>
      <c r="T339">
        <v>11644.26</v>
      </c>
      <c r="U339">
        <v>11644.26</v>
      </c>
      <c r="V339">
        <v>0</v>
      </c>
      <c r="W339" t="s">
        <v>434</v>
      </c>
      <c r="X339">
        <v>2914</v>
      </c>
      <c r="Y339">
        <v>2854920697</v>
      </c>
    </row>
    <row r="340" spans="1:25" x14ac:dyDescent="0.25">
      <c r="A340">
        <v>5397</v>
      </c>
      <c r="B340" t="s">
        <v>336</v>
      </c>
      <c r="C340">
        <v>1005334</v>
      </c>
      <c r="D340">
        <v>1930000</v>
      </c>
      <c r="E340">
        <v>334000</v>
      </c>
      <c r="F340">
        <v>0.47910000000000003</v>
      </c>
      <c r="G340">
        <v>0.52090000000000003</v>
      </c>
      <c r="H340">
        <v>1000</v>
      </c>
      <c r="I340">
        <v>1984342</v>
      </c>
      <c r="J340">
        <v>3265748.88</v>
      </c>
      <c r="K340">
        <v>0.49340000000000001</v>
      </c>
      <c r="L340">
        <v>0.50660000000000005</v>
      </c>
      <c r="M340">
        <v>9777.69</v>
      </c>
      <c r="N340">
        <v>861627</v>
      </c>
      <c r="O340">
        <v>0</v>
      </c>
      <c r="P340">
        <v>-0.1668</v>
      </c>
      <c r="Q340">
        <v>1.1668000000000001</v>
      </c>
      <c r="R340">
        <v>0</v>
      </c>
      <c r="S340">
        <v>0.49199999999999999</v>
      </c>
      <c r="T340">
        <v>10777.69</v>
      </c>
      <c r="U340">
        <v>10777.69</v>
      </c>
      <c r="V340">
        <v>0</v>
      </c>
      <c r="W340" t="s">
        <v>434</v>
      </c>
      <c r="X340">
        <v>334</v>
      </c>
      <c r="Y340">
        <v>335781684</v>
      </c>
    </row>
    <row r="341" spans="1:25" x14ac:dyDescent="0.25">
      <c r="A341">
        <v>5432</v>
      </c>
      <c r="B341" t="s">
        <v>337</v>
      </c>
      <c r="C341">
        <v>863172</v>
      </c>
      <c r="D341">
        <v>1930000</v>
      </c>
      <c r="E341">
        <v>1552000</v>
      </c>
      <c r="F341">
        <v>0.55279999999999996</v>
      </c>
      <c r="G341">
        <v>0.44719999999999999</v>
      </c>
      <c r="H341">
        <v>1000</v>
      </c>
      <c r="I341">
        <v>1984342</v>
      </c>
      <c r="J341">
        <v>15821088</v>
      </c>
      <c r="K341">
        <v>0.56499999999999995</v>
      </c>
      <c r="L341">
        <v>0.435</v>
      </c>
      <c r="M341">
        <v>10194</v>
      </c>
      <c r="N341">
        <v>861627</v>
      </c>
      <c r="O341">
        <v>991789.71</v>
      </c>
      <c r="P341">
        <v>-1.8E-3</v>
      </c>
      <c r="Q341">
        <v>1.0018</v>
      </c>
      <c r="R341">
        <v>639.04</v>
      </c>
      <c r="S341">
        <v>0.53339999999999999</v>
      </c>
      <c r="T341">
        <v>11833.04</v>
      </c>
      <c r="U341">
        <v>11833.04</v>
      </c>
      <c r="V341">
        <v>0</v>
      </c>
      <c r="W341" t="s">
        <v>434</v>
      </c>
      <c r="X341">
        <v>1552</v>
      </c>
      <c r="Y341">
        <v>1339643184</v>
      </c>
    </row>
    <row r="342" spans="1:25" x14ac:dyDescent="0.25">
      <c r="A342">
        <v>5439</v>
      </c>
      <c r="B342" t="s">
        <v>338</v>
      </c>
      <c r="C342">
        <v>570547</v>
      </c>
      <c r="D342">
        <v>1930000</v>
      </c>
      <c r="E342">
        <v>2868000</v>
      </c>
      <c r="F342">
        <v>0.70440000000000003</v>
      </c>
      <c r="G342">
        <v>0.29559999999999997</v>
      </c>
      <c r="H342">
        <v>1000</v>
      </c>
      <c r="I342">
        <v>1984342</v>
      </c>
      <c r="J342">
        <v>29236392</v>
      </c>
      <c r="K342">
        <v>0.71250000000000002</v>
      </c>
      <c r="L342">
        <v>0.28749999999999998</v>
      </c>
      <c r="M342">
        <v>10194</v>
      </c>
      <c r="N342">
        <v>861627</v>
      </c>
      <c r="O342">
        <v>5325282.32</v>
      </c>
      <c r="P342">
        <v>0.33779999999999999</v>
      </c>
      <c r="Q342">
        <v>0.66220000000000001</v>
      </c>
      <c r="R342">
        <v>1856.79</v>
      </c>
      <c r="S342">
        <v>0.65859999999999996</v>
      </c>
      <c r="T342">
        <v>13050.79</v>
      </c>
      <c r="U342">
        <v>13050.79</v>
      </c>
      <c r="V342">
        <v>0</v>
      </c>
      <c r="W342" t="s">
        <v>434</v>
      </c>
      <c r="X342">
        <v>2868</v>
      </c>
      <c r="Y342">
        <v>1636328700</v>
      </c>
    </row>
    <row r="343" spans="1:25" x14ac:dyDescent="0.25">
      <c r="A343">
        <v>4522</v>
      </c>
      <c r="B343" t="s">
        <v>291</v>
      </c>
      <c r="C343">
        <v>1904986</v>
      </c>
      <c r="D343">
        <v>1930000</v>
      </c>
      <c r="E343">
        <v>211000</v>
      </c>
      <c r="F343">
        <v>1.2999999999999999E-2</v>
      </c>
      <c r="G343">
        <v>0.98699999999999999</v>
      </c>
      <c r="H343">
        <v>1000</v>
      </c>
      <c r="I343">
        <v>1984342</v>
      </c>
      <c r="J343">
        <v>2150934</v>
      </c>
      <c r="K343">
        <v>0.04</v>
      </c>
      <c r="L343">
        <v>0.96</v>
      </c>
      <c r="M343">
        <v>10194</v>
      </c>
      <c r="N343">
        <v>861627</v>
      </c>
      <c r="O343">
        <v>986512.21</v>
      </c>
      <c r="P343">
        <v>-1.2109000000000001</v>
      </c>
      <c r="Q343">
        <v>2.2109000000000001</v>
      </c>
      <c r="R343">
        <v>4675.41</v>
      </c>
      <c r="S343">
        <v>8.0000000000000004E-4</v>
      </c>
      <c r="T343">
        <v>15869.41</v>
      </c>
      <c r="U343">
        <v>15869.41</v>
      </c>
      <c r="V343">
        <v>0</v>
      </c>
      <c r="W343" t="s">
        <v>434</v>
      </c>
      <c r="X343">
        <v>211</v>
      </c>
      <c r="Y343">
        <v>401952047</v>
      </c>
    </row>
    <row r="344" spans="1:25" x14ac:dyDescent="0.25">
      <c r="A344">
        <v>5457</v>
      </c>
      <c r="B344" t="s">
        <v>339</v>
      </c>
      <c r="C344">
        <v>1480183</v>
      </c>
      <c r="D344">
        <v>1930000</v>
      </c>
      <c r="E344">
        <v>1046000</v>
      </c>
      <c r="F344">
        <v>0.2331</v>
      </c>
      <c r="G344">
        <v>0.76690000000000003</v>
      </c>
      <c r="H344">
        <v>1000</v>
      </c>
      <c r="I344">
        <v>1984342</v>
      </c>
      <c r="J344">
        <v>10662924</v>
      </c>
      <c r="K344">
        <v>0.25409999999999999</v>
      </c>
      <c r="L344">
        <v>0.74590000000000001</v>
      </c>
      <c r="M344">
        <v>10194</v>
      </c>
      <c r="N344">
        <v>861627</v>
      </c>
      <c r="O344">
        <v>2923649.47</v>
      </c>
      <c r="P344">
        <v>-0.71789999999999998</v>
      </c>
      <c r="Q344">
        <v>1.7179</v>
      </c>
      <c r="R344">
        <v>2795.08</v>
      </c>
      <c r="S344">
        <v>5.8400000000000001E-2</v>
      </c>
      <c r="T344">
        <v>13989.08</v>
      </c>
      <c r="U344">
        <v>13989.08</v>
      </c>
      <c r="V344">
        <v>0</v>
      </c>
      <c r="W344" t="s">
        <v>434</v>
      </c>
      <c r="X344">
        <v>1046</v>
      </c>
      <c r="Y344">
        <v>1548271842</v>
      </c>
    </row>
    <row r="345" spans="1:25" x14ac:dyDescent="0.25">
      <c r="A345">
        <v>2485</v>
      </c>
      <c r="B345" t="s">
        <v>155</v>
      </c>
      <c r="C345">
        <v>666442</v>
      </c>
      <c r="D345">
        <v>1930000</v>
      </c>
      <c r="E345">
        <v>571000</v>
      </c>
      <c r="F345">
        <v>0.65469999999999995</v>
      </c>
      <c r="G345">
        <v>0.3453</v>
      </c>
      <c r="H345">
        <v>1000</v>
      </c>
      <c r="I345">
        <v>1984342</v>
      </c>
      <c r="J345">
        <v>5820774</v>
      </c>
      <c r="K345">
        <v>0.66410000000000002</v>
      </c>
      <c r="L345">
        <v>0.33589999999999998</v>
      </c>
      <c r="M345">
        <v>10194</v>
      </c>
      <c r="N345">
        <v>861627</v>
      </c>
      <c r="O345">
        <v>646708.04</v>
      </c>
      <c r="P345">
        <v>0.22650000000000001</v>
      </c>
      <c r="Q345">
        <v>0.77349999999999997</v>
      </c>
      <c r="R345">
        <v>1132.5899999999999</v>
      </c>
      <c r="S345">
        <v>0.62319999999999998</v>
      </c>
      <c r="T345">
        <v>12326.59</v>
      </c>
      <c r="U345">
        <v>12326.59</v>
      </c>
      <c r="V345">
        <v>0</v>
      </c>
      <c r="W345" t="s">
        <v>434</v>
      </c>
      <c r="X345">
        <v>571</v>
      </c>
      <c r="Y345">
        <v>380538442</v>
      </c>
    </row>
    <row r="346" spans="1:25" x14ac:dyDescent="0.25">
      <c r="A346">
        <v>5460</v>
      </c>
      <c r="B346" t="s">
        <v>340</v>
      </c>
      <c r="C346">
        <v>509603</v>
      </c>
      <c r="D346">
        <v>1930000</v>
      </c>
      <c r="E346">
        <v>3219000</v>
      </c>
      <c r="F346">
        <v>0.73599999999999999</v>
      </c>
      <c r="G346">
        <v>0.26400000000000001</v>
      </c>
      <c r="H346">
        <v>1000</v>
      </c>
      <c r="I346">
        <v>1984342</v>
      </c>
      <c r="J346">
        <v>32814486</v>
      </c>
      <c r="K346">
        <v>0.74319999999999997</v>
      </c>
      <c r="L346">
        <v>0.25679999999999997</v>
      </c>
      <c r="M346">
        <v>10194</v>
      </c>
      <c r="N346">
        <v>861627</v>
      </c>
      <c r="O346">
        <v>2285158.7599999998</v>
      </c>
      <c r="P346">
        <v>0.40860000000000002</v>
      </c>
      <c r="Q346">
        <v>0.59140000000000004</v>
      </c>
      <c r="R346">
        <v>709.9</v>
      </c>
      <c r="S346">
        <v>0.72260000000000002</v>
      </c>
      <c r="T346">
        <v>11903.9</v>
      </c>
      <c r="U346">
        <v>11903.9</v>
      </c>
      <c r="V346">
        <v>0</v>
      </c>
      <c r="W346" t="s">
        <v>434</v>
      </c>
      <c r="X346">
        <v>3219</v>
      </c>
      <c r="Y346">
        <v>1640413132</v>
      </c>
    </row>
    <row r="347" spans="1:25" x14ac:dyDescent="0.25">
      <c r="A347">
        <v>5467</v>
      </c>
      <c r="B347" t="s">
        <v>341</v>
      </c>
      <c r="C347">
        <v>524115</v>
      </c>
      <c r="D347">
        <v>1930000</v>
      </c>
      <c r="E347">
        <v>695000</v>
      </c>
      <c r="F347">
        <v>0.72840000000000005</v>
      </c>
      <c r="G347">
        <v>0.27160000000000001</v>
      </c>
      <c r="H347">
        <v>1000</v>
      </c>
      <c r="I347">
        <v>1984342</v>
      </c>
      <c r="J347">
        <v>7084830</v>
      </c>
      <c r="K347">
        <v>0.7359</v>
      </c>
      <c r="L347">
        <v>0.2641</v>
      </c>
      <c r="M347">
        <v>10194</v>
      </c>
      <c r="N347">
        <v>861627</v>
      </c>
      <c r="O347">
        <v>1702281.89</v>
      </c>
      <c r="P347">
        <v>0.39169999999999999</v>
      </c>
      <c r="Q347">
        <v>0.60829999999999995</v>
      </c>
      <c r="R347">
        <v>2449.33</v>
      </c>
      <c r="S347">
        <v>0.67349999999999999</v>
      </c>
      <c r="T347">
        <v>13643.33</v>
      </c>
      <c r="U347">
        <v>13643.33</v>
      </c>
      <c r="V347">
        <v>0</v>
      </c>
      <c r="W347" t="s">
        <v>434</v>
      </c>
      <c r="X347">
        <v>695</v>
      </c>
      <c r="Y347">
        <v>364259837</v>
      </c>
    </row>
    <row r="348" spans="1:25" x14ac:dyDescent="0.25">
      <c r="A348">
        <v>5474</v>
      </c>
      <c r="B348" t="s">
        <v>342</v>
      </c>
      <c r="C348">
        <v>1793289</v>
      </c>
      <c r="D348">
        <v>1930000</v>
      </c>
      <c r="E348">
        <v>1219000</v>
      </c>
      <c r="F348">
        <v>7.0800000000000002E-2</v>
      </c>
      <c r="G348">
        <v>0.92920000000000003</v>
      </c>
      <c r="H348">
        <v>1000</v>
      </c>
      <c r="I348">
        <v>1984342</v>
      </c>
      <c r="J348">
        <v>12426486</v>
      </c>
      <c r="K348">
        <v>9.6299999999999997E-2</v>
      </c>
      <c r="L348">
        <v>0.90369999999999995</v>
      </c>
      <c r="M348">
        <v>10194</v>
      </c>
      <c r="N348">
        <v>861627</v>
      </c>
      <c r="O348">
        <v>2952157.36</v>
      </c>
      <c r="P348">
        <v>-1.0812999999999999</v>
      </c>
      <c r="Q348">
        <v>2.0813000000000001</v>
      </c>
      <c r="R348">
        <v>2421.79</v>
      </c>
      <c r="S348">
        <v>5.1999999999999998E-3</v>
      </c>
      <c r="T348">
        <v>13615.79</v>
      </c>
      <c r="U348">
        <v>13615.79</v>
      </c>
      <c r="V348">
        <v>0</v>
      </c>
      <c r="W348" t="s">
        <v>434</v>
      </c>
      <c r="X348">
        <v>1219</v>
      </c>
      <c r="Y348">
        <v>2186019472</v>
      </c>
    </row>
    <row r="349" spans="1:25" x14ac:dyDescent="0.25">
      <c r="A349">
        <v>5586</v>
      </c>
      <c r="B349" t="s">
        <v>344</v>
      </c>
      <c r="C349">
        <v>588191</v>
      </c>
      <c r="D349">
        <v>1930000</v>
      </c>
      <c r="E349">
        <v>756000</v>
      </c>
      <c r="F349">
        <v>0.69520000000000004</v>
      </c>
      <c r="G349">
        <v>0.30480000000000002</v>
      </c>
      <c r="H349">
        <v>1000</v>
      </c>
      <c r="I349">
        <v>1984342</v>
      </c>
      <c r="J349">
        <v>7706664</v>
      </c>
      <c r="K349">
        <v>0.7036</v>
      </c>
      <c r="L349">
        <v>0.2964</v>
      </c>
      <c r="M349">
        <v>10194</v>
      </c>
      <c r="N349">
        <v>861627</v>
      </c>
      <c r="O349">
        <v>1391780.72</v>
      </c>
      <c r="P349">
        <v>0.31730000000000003</v>
      </c>
      <c r="Q349">
        <v>0.68269999999999997</v>
      </c>
      <c r="R349">
        <v>1840.98</v>
      </c>
      <c r="S349">
        <v>0.64839999999999998</v>
      </c>
      <c r="T349">
        <v>13034.98</v>
      </c>
      <c r="U349">
        <v>13034.98</v>
      </c>
      <c r="V349">
        <v>0</v>
      </c>
      <c r="W349" t="s">
        <v>434</v>
      </c>
      <c r="X349">
        <v>756</v>
      </c>
      <c r="Y349">
        <v>444672078</v>
      </c>
    </row>
    <row r="350" spans="1:25" x14ac:dyDescent="0.25">
      <c r="A350">
        <v>5593</v>
      </c>
      <c r="B350" t="s">
        <v>345</v>
      </c>
      <c r="C350">
        <v>456201</v>
      </c>
      <c r="D350">
        <v>1930000</v>
      </c>
      <c r="E350">
        <v>1123000</v>
      </c>
      <c r="F350">
        <v>0.76359999999999995</v>
      </c>
      <c r="G350">
        <v>0.2364</v>
      </c>
      <c r="H350">
        <v>1000</v>
      </c>
      <c r="I350">
        <v>1984342</v>
      </c>
      <c r="J350">
        <v>9758374.4000000004</v>
      </c>
      <c r="K350">
        <v>0.77010000000000001</v>
      </c>
      <c r="L350">
        <v>0.22989999999999999</v>
      </c>
      <c r="M350">
        <v>8689.56</v>
      </c>
      <c r="N350">
        <v>861627</v>
      </c>
      <c r="O350">
        <v>0</v>
      </c>
      <c r="P350">
        <v>0.47049999999999997</v>
      </c>
      <c r="Q350">
        <v>0.52949999999999997</v>
      </c>
      <c r="R350">
        <v>0</v>
      </c>
      <c r="S350">
        <v>0.76939999999999997</v>
      </c>
      <c r="T350">
        <v>9689.56</v>
      </c>
      <c r="U350">
        <v>9689.56</v>
      </c>
      <c r="V350">
        <v>0</v>
      </c>
      <c r="W350" t="s">
        <v>434</v>
      </c>
      <c r="X350">
        <v>1123</v>
      </c>
      <c r="Y350">
        <v>512314069</v>
      </c>
    </row>
    <row r="351" spans="1:25" x14ac:dyDescent="0.25">
      <c r="A351">
        <v>5607</v>
      </c>
      <c r="B351" t="s">
        <v>346</v>
      </c>
      <c r="C351">
        <v>771909</v>
      </c>
      <c r="D351">
        <v>1930000</v>
      </c>
      <c r="E351">
        <v>7553000</v>
      </c>
      <c r="F351">
        <v>0.6</v>
      </c>
      <c r="G351">
        <v>0.4</v>
      </c>
      <c r="H351">
        <v>1000</v>
      </c>
      <c r="I351">
        <v>1984342</v>
      </c>
      <c r="J351">
        <v>76995282</v>
      </c>
      <c r="K351">
        <v>0.61099999999999999</v>
      </c>
      <c r="L351">
        <v>0.38900000000000001</v>
      </c>
      <c r="M351">
        <v>10194</v>
      </c>
      <c r="N351">
        <v>861627</v>
      </c>
      <c r="O351">
        <v>4518686.3899999997</v>
      </c>
      <c r="P351">
        <v>0.1041</v>
      </c>
      <c r="Q351">
        <v>0.89590000000000003</v>
      </c>
      <c r="R351">
        <v>598.26</v>
      </c>
      <c r="S351">
        <v>0.58440000000000003</v>
      </c>
      <c r="T351">
        <v>11792.26</v>
      </c>
      <c r="U351">
        <v>11792.26</v>
      </c>
      <c r="V351">
        <v>0</v>
      </c>
      <c r="W351" t="s">
        <v>434</v>
      </c>
      <c r="X351">
        <v>7553</v>
      </c>
      <c r="Y351">
        <v>5830232058</v>
      </c>
    </row>
    <row r="352" spans="1:25" x14ac:dyDescent="0.25">
      <c r="A352">
        <v>5614</v>
      </c>
      <c r="B352" t="s">
        <v>347</v>
      </c>
      <c r="C352">
        <v>1123190</v>
      </c>
      <c r="D352">
        <v>1930000</v>
      </c>
      <c r="E352">
        <v>271000</v>
      </c>
      <c r="F352">
        <v>0.41799999999999998</v>
      </c>
      <c r="G352">
        <v>0.58199999999999996</v>
      </c>
      <c r="H352">
        <v>1000</v>
      </c>
      <c r="I352">
        <v>1984342</v>
      </c>
      <c r="J352">
        <v>2739932.31</v>
      </c>
      <c r="K352">
        <v>0.434</v>
      </c>
      <c r="L352">
        <v>0.56599999999999995</v>
      </c>
      <c r="M352">
        <v>10110.450000000001</v>
      </c>
      <c r="N352">
        <v>861627</v>
      </c>
      <c r="O352">
        <v>0</v>
      </c>
      <c r="P352">
        <v>-0.30359999999999998</v>
      </c>
      <c r="Q352">
        <v>1.3036000000000001</v>
      </c>
      <c r="R352">
        <v>0</v>
      </c>
      <c r="S352">
        <v>0.4325</v>
      </c>
      <c r="T352">
        <v>11110.45</v>
      </c>
      <c r="U352">
        <v>11110.45</v>
      </c>
      <c r="V352">
        <v>0</v>
      </c>
      <c r="W352" t="s">
        <v>434</v>
      </c>
      <c r="X352">
        <v>271</v>
      </c>
      <c r="Y352">
        <v>304384501</v>
      </c>
    </row>
    <row r="353" spans="1:25" x14ac:dyDescent="0.25">
      <c r="A353">
        <v>3542</v>
      </c>
      <c r="B353" t="s">
        <v>466</v>
      </c>
      <c r="C353">
        <v>3587770</v>
      </c>
      <c r="D353">
        <v>2895000</v>
      </c>
      <c r="E353">
        <v>268000</v>
      </c>
      <c r="F353">
        <v>-0.23930000000000001</v>
      </c>
      <c r="G353">
        <v>1.2393000000000001</v>
      </c>
      <c r="H353">
        <v>1000</v>
      </c>
      <c r="I353">
        <v>2976513</v>
      </c>
      <c r="J353">
        <v>2731992</v>
      </c>
      <c r="K353">
        <v>-0.2054</v>
      </c>
      <c r="L353">
        <v>1.2054</v>
      </c>
      <c r="M353">
        <v>10194</v>
      </c>
      <c r="N353">
        <v>1292440</v>
      </c>
      <c r="O353">
        <v>168270.54</v>
      </c>
      <c r="P353">
        <v>-1.776</v>
      </c>
      <c r="Q353">
        <v>2.7759999999999998</v>
      </c>
      <c r="R353">
        <v>627.88</v>
      </c>
      <c r="S353">
        <v>0</v>
      </c>
      <c r="T353">
        <v>11821.88</v>
      </c>
      <c r="U353">
        <v>11821.88</v>
      </c>
      <c r="V353">
        <v>0</v>
      </c>
      <c r="W353" t="s">
        <v>435</v>
      </c>
      <c r="X353">
        <v>268</v>
      </c>
      <c r="Y353">
        <v>961522290</v>
      </c>
    </row>
    <row r="354" spans="1:25" x14ac:dyDescent="0.25">
      <c r="A354">
        <v>5621</v>
      </c>
      <c r="B354" t="s">
        <v>348</v>
      </c>
      <c r="C354">
        <v>1092035</v>
      </c>
      <c r="D354">
        <v>1930000</v>
      </c>
      <c r="E354">
        <v>2835000</v>
      </c>
      <c r="F354">
        <v>0.43419999999999997</v>
      </c>
      <c r="G354">
        <v>0.56579999999999997</v>
      </c>
      <c r="H354">
        <v>1000</v>
      </c>
      <c r="I354">
        <v>1984342</v>
      </c>
      <c r="J354">
        <v>28899990</v>
      </c>
      <c r="K354">
        <v>0.44969999999999999</v>
      </c>
      <c r="L354">
        <v>0.55030000000000001</v>
      </c>
      <c r="M354">
        <v>10194</v>
      </c>
      <c r="N354">
        <v>861627</v>
      </c>
      <c r="O354">
        <v>1660171.7</v>
      </c>
      <c r="P354">
        <v>-0.26740000000000003</v>
      </c>
      <c r="Q354">
        <v>1.2674000000000001</v>
      </c>
      <c r="R354">
        <v>585.6</v>
      </c>
      <c r="S354">
        <v>0.41270000000000001</v>
      </c>
      <c r="T354">
        <v>11779.6</v>
      </c>
      <c r="U354">
        <v>11779.6</v>
      </c>
      <c r="V354">
        <v>0</v>
      </c>
      <c r="W354" t="s">
        <v>434</v>
      </c>
      <c r="X354">
        <v>2835</v>
      </c>
      <c r="Y354">
        <v>3095920052</v>
      </c>
    </row>
    <row r="355" spans="1:25" x14ac:dyDescent="0.25">
      <c r="A355">
        <v>5628</v>
      </c>
      <c r="B355" t="s">
        <v>349</v>
      </c>
      <c r="C355">
        <v>569843</v>
      </c>
      <c r="D355">
        <v>1930000</v>
      </c>
      <c r="E355">
        <v>846000</v>
      </c>
      <c r="F355">
        <v>0.70469999999999999</v>
      </c>
      <c r="G355">
        <v>0.29530000000000001</v>
      </c>
      <c r="H355">
        <v>1000</v>
      </c>
      <c r="I355">
        <v>1984342</v>
      </c>
      <c r="J355">
        <v>8624124</v>
      </c>
      <c r="K355">
        <v>0.71279999999999999</v>
      </c>
      <c r="L355">
        <v>0.28720000000000001</v>
      </c>
      <c r="M355">
        <v>10194</v>
      </c>
      <c r="N355">
        <v>861627</v>
      </c>
      <c r="O355">
        <v>142897.97</v>
      </c>
      <c r="P355">
        <v>0.33860000000000001</v>
      </c>
      <c r="Q355">
        <v>0.66139999999999999</v>
      </c>
      <c r="R355">
        <v>168.91</v>
      </c>
      <c r="S355">
        <v>0.70660000000000001</v>
      </c>
      <c r="T355">
        <v>11362.91</v>
      </c>
      <c r="U355">
        <v>11362.91</v>
      </c>
      <c r="V355">
        <v>0</v>
      </c>
      <c r="W355" t="s">
        <v>434</v>
      </c>
      <c r="X355">
        <v>846</v>
      </c>
      <c r="Y355">
        <v>482087362</v>
      </c>
    </row>
    <row r="356" spans="1:25" x14ac:dyDescent="0.25">
      <c r="A356">
        <v>5642</v>
      </c>
      <c r="B356" t="s">
        <v>350</v>
      </c>
      <c r="C356">
        <v>1060787</v>
      </c>
      <c r="D356">
        <v>1930000</v>
      </c>
      <c r="E356">
        <v>1098000</v>
      </c>
      <c r="F356">
        <v>0.45040000000000002</v>
      </c>
      <c r="G356">
        <v>0.54959999999999998</v>
      </c>
      <c r="H356">
        <v>1000</v>
      </c>
      <c r="I356">
        <v>1984342</v>
      </c>
      <c r="J356">
        <v>11193012</v>
      </c>
      <c r="K356">
        <v>0.46539999999999998</v>
      </c>
      <c r="L356">
        <v>0.53459999999999996</v>
      </c>
      <c r="M356">
        <v>10194</v>
      </c>
      <c r="N356">
        <v>861627</v>
      </c>
      <c r="O356">
        <v>2711939.56</v>
      </c>
      <c r="P356">
        <v>-0.2311</v>
      </c>
      <c r="Q356">
        <v>1.2311000000000001</v>
      </c>
      <c r="R356">
        <v>2469.89</v>
      </c>
      <c r="S356">
        <v>0.33839999999999998</v>
      </c>
      <c r="T356">
        <v>13663.89</v>
      </c>
      <c r="U356">
        <v>13663.89</v>
      </c>
      <c r="V356">
        <v>0</v>
      </c>
      <c r="W356" t="s">
        <v>434</v>
      </c>
      <c r="X356">
        <v>1098</v>
      </c>
      <c r="Y356">
        <v>1164744336</v>
      </c>
    </row>
    <row r="357" spans="1:25" x14ac:dyDescent="0.25">
      <c r="A357">
        <v>5656</v>
      </c>
      <c r="B357" t="s">
        <v>351</v>
      </c>
      <c r="C357">
        <v>820976</v>
      </c>
      <c r="D357">
        <v>1930000</v>
      </c>
      <c r="E357">
        <v>8490000</v>
      </c>
      <c r="F357">
        <v>0.5746</v>
      </c>
      <c r="G357">
        <v>0.4254</v>
      </c>
      <c r="H357">
        <v>1000</v>
      </c>
      <c r="I357">
        <v>1984342</v>
      </c>
      <c r="J357">
        <v>86547060</v>
      </c>
      <c r="K357">
        <v>0.58630000000000004</v>
      </c>
      <c r="L357">
        <v>0.41370000000000001</v>
      </c>
      <c r="M357">
        <v>10194</v>
      </c>
      <c r="N357">
        <v>861627</v>
      </c>
      <c r="O357">
        <v>27020574.719999999</v>
      </c>
      <c r="P357">
        <v>4.7199999999999999E-2</v>
      </c>
      <c r="Q357">
        <v>0.95279999999999998</v>
      </c>
      <c r="R357">
        <v>3182.64</v>
      </c>
      <c r="S357">
        <v>0.46610000000000001</v>
      </c>
      <c r="T357">
        <v>14376.64</v>
      </c>
      <c r="U357">
        <v>14376.64</v>
      </c>
      <c r="V357">
        <v>0</v>
      </c>
      <c r="W357" t="s">
        <v>434</v>
      </c>
      <c r="X357">
        <v>8490</v>
      </c>
      <c r="Y357">
        <v>6970083405</v>
      </c>
    </row>
    <row r="358" spans="1:25" x14ac:dyDescent="0.25">
      <c r="A358">
        <v>5663</v>
      </c>
      <c r="B358" t="s">
        <v>352</v>
      </c>
      <c r="C358">
        <v>652840</v>
      </c>
      <c r="D358">
        <v>1930000</v>
      </c>
      <c r="E358">
        <v>4462000</v>
      </c>
      <c r="F358">
        <v>0.66169999999999995</v>
      </c>
      <c r="G358">
        <v>0.33829999999999999</v>
      </c>
      <c r="H358">
        <v>1000</v>
      </c>
      <c r="I358">
        <v>1984342</v>
      </c>
      <c r="J358">
        <v>45485628</v>
      </c>
      <c r="K358">
        <v>0.67100000000000004</v>
      </c>
      <c r="L358">
        <v>0.32900000000000001</v>
      </c>
      <c r="M358">
        <v>10194</v>
      </c>
      <c r="N358">
        <v>861627</v>
      </c>
      <c r="O358">
        <v>7370467.6799999997</v>
      </c>
      <c r="P358">
        <v>0.24229999999999999</v>
      </c>
      <c r="Q358">
        <v>0.75770000000000004</v>
      </c>
      <c r="R358">
        <v>1651.83</v>
      </c>
      <c r="S358">
        <v>0.61519999999999997</v>
      </c>
      <c r="T358">
        <v>12845.83</v>
      </c>
      <c r="U358">
        <v>12845.83</v>
      </c>
      <c r="V358">
        <v>0</v>
      </c>
      <c r="W358" t="s">
        <v>434</v>
      </c>
      <c r="X358">
        <v>4462</v>
      </c>
      <c r="Y358">
        <v>2912973500</v>
      </c>
    </row>
    <row r="359" spans="1:25" x14ac:dyDescent="0.25">
      <c r="A359">
        <v>5670</v>
      </c>
      <c r="B359" t="s">
        <v>353</v>
      </c>
      <c r="C359">
        <v>2227384</v>
      </c>
      <c r="D359">
        <v>1930000</v>
      </c>
      <c r="E359">
        <v>356000</v>
      </c>
      <c r="F359">
        <v>-0.15409999999999999</v>
      </c>
      <c r="G359">
        <v>1.1540999999999999</v>
      </c>
      <c r="H359">
        <v>1000</v>
      </c>
      <c r="I359">
        <v>1984342</v>
      </c>
      <c r="J359">
        <v>3629064</v>
      </c>
      <c r="K359">
        <v>-0.1225</v>
      </c>
      <c r="L359">
        <v>1.1225000000000001</v>
      </c>
      <c r="M359">
        <v>10194</v>
      </c>
      <c r="N359">
        <v>861627</v>
      </c>
      <c r="O359">
        <v>571777.61</v>
      </c>
      <c r="P359">
        <v>-1.5851</v>
      </c>
      <c r="Q359">
        <v>2.5851000000000002</v>
      </c>
      <c r="R359">
        <v>1606.12</v>
      </c>
      <c r="S359">
        <v>0</v>
      </c>
      <c r="T359">
        <v>12800.12</v>
      </c>
      <c r="U359">
        <v>12800.12</v>
      </c>
      <c r="V359" s="44">
        <v>1.8189889999999999E-12</v>
      </c>
      <c r="W359" t="s">
        <v>434</v>
      </c>
      <c r="X359">
        <v>356</v>
      </c>
      <c r="Y359">
        <v>792948675</v>
      </c>
    </row>
    <row r="360" spans="1:25" x14ac:dyDescent="0.25">
      <c r="A360">
        <v>3510</v>
      </c>
      <c r="B360" t="s">
        <v>223</v>
      </c>
      <c r="C360">
        <v>2753118</v>
      </c>
      <c r="D360">
        <v>2895000</v>
      </c>
      <c r="E360">
        <v>422000</v>
      </c>
      <c r="F360">
        <v>4.9000000000000002E-2</v>
      </c>
      <c r="G360">
        <v>0.95099999999999996</v>
      </c>
      <c r="H360">
        <v>1000</v>
      </c>
      <c r="I360">
        <v>2976513</v>
      </c>
      <c r="J360">
        <v>4301868</v>
      </c>
      <c r="K360">
        <v>7.51E-2</v>
      </c>
      <c r="L360">
        <v>0.92490000000000006</v>
      </c>
      <c r="M360">
        <v>10194</v>
      </c>
      <c r="N360">
        <v>1292440</v>
      </c>
      <c r="O360">
        <v>185316.85</v>
      </c>
      <c r="P360">
        <v>-1.1302000000000001</v>
      </c>
      <c r="Q360">
        <v>2.1301999999999999</v>
      </c>
      <c r="R360">
        <v>439.14</v>
      </c>
      <c r="S360">
        <v>2.7300000000000001E-2</v>
      </c>
      <c r="T360">
        <v>11633.14</v>
      </c>
      <c r="U360">
        <v>11633.14</v>
      </c>
      <c r="V360">
        <v>0</v>
      </c>
      <c r="W360" t="s">
        <v>435</v>
      </c>
      <c r="X360">
        <v>422</v>
      </c>
      <c r="Y360">
        <v>1161815854</v>
      </c>
    </row>
    <row r="361" spans="1:25" x14ac:dyDescent="0.25">
      <c r="A361">
        <v>5726</v>
      </c>
      <c r="B361" t="s">
        <v>354</v>
      </c>
      <c r="C361">
        <v>643268</v>
      </c>
      <c r="D361">
        <v>1930000</v>
      </c>
      <c r="E361">
        <v>568000</v>
      </c>
      <c r="F361">
        <v>0.66669999999999996</v>
      </c>
      <c r="G361">
        <v>0.33329999999999999</v>
      </c>
      <c r="H361">
        <v>1000</v>
      </c>
      <c r="I361">
        <v>1984342</v>
      </c>
      <c r="J361">
        <v>5790192</v>
      </c>
      <c r="K361">
        <v>0.67579999999999996</v>
      </c>
      <c r="L361">
        <v>0.32419999999999999</v>
      </c>
      <c r="M361">
        <v>10194</v>
      </c>
      <c r="N361">
        <v>861627</v>
      </c>
      <c r="O361">
        <v>186468.66</v>
      </c>
      <c r="P361">
        <v>0.25340000000000001</v>
      </c>
      <c r="Q361">
        <v>0.74660000000000004</v>
      </c>
      <c r="R361">
        <v>328.29</v>
      </c>
      <c r="S361">
        <v>0.66300000000000003</v>
      </c>
      <c r="T361">
        <v>11522.29</v>
      </c>
      <c r="U361">
        <v>11522.29</v>
      </c>
      <c r="V361">
        <v>0</v>
      </c>
      <c r="W361" t="s">
        <v>434</v>
      </c>
      <c r="X361">
        <v>568</v>
      </c>
      <c r="Y361">
        <v>365376102</v>
      </c>
    </row>
    <row r="362" spans="1:25" x14ac:dyDescent="0.25">
      <c r="A362">
        <v>5733</v>
      </c>
      <c r="B362" t="s">
        <v>355</v>
      </c>
      <c r="C362">
        <v>3641373</v>
      </c>
      <c r="D362">
        <v>1930000</v>
      </c>
      <c r="E362">
        <v>504000</v>
      </c>
      <c r="F362">
        <v>-0.88670000000000004</v>
      </c>
      <c r="G362">
        <v>1.8867</v>
      </c>
      <c r="H362">
        <v>1000</v>
      </c>
      <c r="I362">
        <v>1984342</v>
      </c>
      <c r="J362">
        <v>5137776</v>
      </c>
      <c r="K362">
        <v>-0.83509999999999995</v>
      </c>
      <c r="L362">
        <v>1.8351</v>
      </c>
      <c r="M362">
        <v>10194</v>
      </c>
      <c r="N362">
        <v>861627</v>
      </c>
      <c r="O362">
        <v>2814698.76</v>
      </c>
      <c r="P362">
        <v>-3.2262</v>
      </c>
      <c r="Q362">
        <v>4.2262000000000004</v>
      </c>
      <c r="R362">
        <v>5584.72</v>
      </c>
      <c r="S362">
        <v>0</v>
      </c>
      <c r="T362">
        <v>16778.72</v>
      </c>
      <c r="U362">
        <v>16778.72</v>
      </c>
      <c r="V362">
        <v>0</v>
      </c>
      <c r="W362" t="s">
        <v>434</v>
      </c>
      <c r="X362">
        <v>504</v>
      </c>
      <c r="Y362">
        <v>1835251885</v>
      </c>
    </row>
    <row r="363" spans="1:25" x14ac:dyDescent="0.25">
      <c r="A363">
        <v>5740</v>
      </c>
      <c r="B363" t="s">
        <v>356</v>
      </c>
      <c r="C363">
        <v>677150</v>
      </c>
      <c r="D363">
        <v>1930000</v>
      </c>
      <c r="E363">
        <v>267000</v>
      </c>
      <c r="F363">
        <v>0.64910000000000001</v>
      </c>
      <c r="G363">
        <v>0.35089999999999999</v>
      </c>
      <c r="H363">
        <v>1000</v>
      </c>
      <c r="I363">
        <v>1984342</v>
      </c>
      <c r="J363">
        <v>2721798</v>
      </c>
      <c r="K363">
        <v>0.65880000000000005</v>
      </c>
      <c r="L363">
        <v>0.3412</v>
      </c>
      <c r="M363">
        <v>10194</v>
      </c>
      <c r="N363">
        <v>861627</v>
      </c>
      <c r="O363">
        <v>538784.06999999995</v>
      </c>
      <c r="P363">
        <v>0.21410000000000001</v>
      </c>
      <c r="Q363">
        <v>0.78590000000000004</v>
      </c>
      <c r="R363">
        <v>2017.92</v>
      </c>
      <c r="S363">
        <v>0.59009999999999996</v>
      </c>
      <c r="T363">
        <v>13211.92</v>
      </c>
      <c r="U363">
        <v>13211.92</v>
      </c>
      <c r="V363">
        <v>0</v>
      </c>
      <c r="W363" t="s">
        <v>434</v>
      </c>
      <c r="X363">
        <v>267</v>
      </c>
      <c r="Y363">
        <v>180799005</v>
      </c>
    </row>
    <row r="364" spans="1:25" x14ac:dyDescent="0.25">
      <c r="A364">
        <v>5747</v>
      </c>
      <c r="B364" t="s">
        <v>357</v>
      </c>
      <c r="C364">
        <v>652934</v>
      </c>
      <c r="D364">
        <v>1930000</v>
      </c>
      <c r="E364">
        <v>3181000</v>
      </c>
      <c r="F364">
        <v>0.66169999999999995</v>
      </c>
      <c r="G364">
        <v>0.33829999999999999</v>
      </c>
      <c r="H364">
        <v>1000</v>
      </c>
      <c r="I364">
        <v>1984342</v>
      </c>
      <c r="J364">
        <v>29840739.710000001</v>
      </c>
      <c r="K364">
        <v>0.67100000000000004</v>
      </c>
      <c r="L364">
        <v>0.32900000000000001</v>
      </c>
      <c r="M364">
        <v>9380.93</v>
      </c>
      <c r="N364">
        <v>861627</v>
      </c>
      <c r="O364">
        <v>0</v>
      </c>
      <c r="P364">
        <v>0.2422</v>
      </c>
      <c r="Q364">
        <v>0.75780000000000003</v>
      </c>
      <c r="R364">
        <v>0</v>
      </c>
      <c r="S364">
        <v>0.67010000000000003</v>
      </c>
      <c r="T364">
        <v>10380.93</v>
      </c>
      <c r="U364">
        <v>10380.93</v>
      </c>
      <c r="V364">
        <v>0</v>
      </c>
      <c r="W364" t="s">
        <v>434</v>
      </c>
      <c r="X364">
        <v>3181</v>
      </c>
      <c r="Y364">
        <v>2076984082</v>
      </c>
    </row>
    <row r="365" spans="1:25" x14ac:dyDescent="0.25">
      <c r="A365">
        <v>5754</v>
      </c>
      <c r="B365" t="s">
        <v>358</v>
      </c>
      <c r="C365">
        <v>1688616</v>
      </c>
      <c r="D365">
        <v>1930000</v>
      </c>
      <c r="E365">
        <v>1174000</v>
      </c>
      <c r="F365">
        <v>0.12509999999999999</v>
      </c>
      <c r="G365">
        <v>0.87490000000000001</v>
      </c>
      <c r="H365">
        <v>1000</v>
      </c>
      <c r="I365">
        <v>1984342</v>
      </c>
      <c r="J365">
        <v>11478893.140000001</v>
      </c>
      <c r="K365">
        <v>0.14899999999999999</v>
      </c>
      <c r="L365">
        <v>0.85099999999999998</v>
      </c>
      <c r="M365">
        <v>9777.59</v>
      </c>
      <c r="N365">
        <v>861627</v>
      </c>
      <c r="O365">
        <v>0</v>
      </c>
      <c r="P365">
        <v>-0.95979999999999999</v>
      </c>
      <c r="Q365">
        <v>1.9598</v>
      </c>
      <c r="R365">
        <v>0</v>
      </c>
      <c r="S365">
        <v>0.14680000000000001</v>
      </c>
      <c r="T365">
        <v>10777.59</v>
      </c>
      <c r="U365">
        <v>10777.59</v>
      </c>
      <c r="V365">
        <v>0</v>
      </c>
      <c r="W365" t="s">
        <v>434</v>
      </c>
      <c r="X365">
        <v>1174</v>
      </c>
      <c r="Y365">
        <v>1982435569</v>
      </c>
    </row>
    <row r="366" spans="1:25" x14ac:dyDescent="0.25">
      <c r="A366">
        <v>126</v>
      </c>
      <c r="B366" t="s">
        <v>20</v>
      </c>
      <c r="C366">
        <v>651094</v>
      </c>
      <c r="D366">
        <v>1930000</v>
      </c>
      <c r="E366">
        <v>906000</v>
      </c>
      <c r="F366">
        <v>0.66259999999999997</v>
      </c>
      <c r="G366">
        <v>0.33739999999999998</v>
      </c>
      <c r="H366">
        <v>1000</v>
      </c>
      <c r="I366">
        <v>1984342</v>
      </c>
      <c r="J366">
        <v>9235764</v>
      </c>
      <c r="K366">
        <v>0.67190000000000005</v>
      </c>
      <c r="L366">
        <v>0.3281</v>
      </c>
      <c r="M366">
        <v>10194</v>
      </c>
      <c r="N366">
        <v>861627</v>
      </c>
      <c r="O366">
        <v>1421728.1</v>
      </c>
      <c r="P366">
        <v>0.24429999999999999</v>
      </c>
      <c r="Q366">
        <v>0.75570000000000004</v>
      </c>
      <c r="R366">
        <v>1569.24</v>
      </c>
      <c r="S366">
        <v>0.61860000000000004</v>
      </c>
      <c r="T366">
        <v>12763.24</v>
      </c>
      <c r="U366">
        <v>12763.24</v>
      </c>
      <c r="V366">
        <v>0</v>
      </c>
      <c r="W366" t="s">
        <v>434</v>
      </c>
      <c r="X366">
        <v>906</v>
      </c>
      <c r="Y366">
        <v>589891001</v>
      </c>
    </row>
    <row r="367" spans="1:25" x14ac:dyDescent="0.25">
      <c r="A367">
        <v>5780</v>
      </c>
      <c r="B367" t="s">
        <v>468</v>
      </c>
      <c r="C367">
        <v>1122191</v>
      </c>
      <c r="D367">
        <v>2895000</v>
      </c>
      <c r="E367">
        <v>432000</v>
      </c>
      <c r="F367">
        <v>0.61240000000000006</v>
      </c>
      <c r="G367">
        <v>0.3876</v>
      </c>
      <c r="H367">
        <v>1000</v>
      </c>
      <c r="I367">
        <v>2976513</v>
      </c>
      <c r="J367">
        <v>4403808</v>
      </c>
      <c r="K367">
        <v>0.623</v>
      </c>
      <c r="L367">
        <v>0.377</v>
      </c>
      <c r="M367">
        <v>10194</v>
      </c>
      <c r="N367">
        <v>1292440</v>
      </c>
      <c r="O367">
        <v>883931.06</v>
      </c>
      <c r="P367">
        <v>0.13170000000000001</v>
      </c>
      <c r="Q367">
        <v>0.86829999999999996</v>
      </c>
      <c r="R367">
        <v>2046.14</v>
      </c>
      <c r="S367">
        <v>0.54630000000000001</v>
      </c>
      <c r="T367">
        <v>13240.14</v>
      </c>
      <c r="U367">
        <v>13240.14</v>
      </c>
      <c r="V367">
        <v>0</v>
      </c>
      <c r="W367" t="s">
        <v>435</v>
      </c>
      <c r="X367">
        <v>432</v>
      </c>
      <c r="Y367">
        <v>484786606</v>
      </c>
    </row>
    <row r="368" spans="1:25" x14ac:dyDescent="0.25">
      <c r="A368">
        <v>4375</v>
      </c>
      <c r="B368" t="s">
        <v>285</v>
      </c>
      <c r="C368">
        <v>789905</v>
      </c>
      <c r="D368">
        <v>1930000</v>
      </c>
      <c r="E368">
        <v>635000</v>
      </c>
      <c r="F368">
        <v>0.5907</v>
      </c>
      <c r="G368">
        <v>0.4093</v>
      </c>
      <c r="H368">
        <v>1000</v>
      </c>
      <c r="I368">
        <v>1984342</v>
      </c>
      <c r="J368">
        <v>5918630.1900000004</v>
      </c>
      <c r="K368">
        <v>0.60189999999999999</v>
      </c>
      <c r="L368">
        <v>0.39810000000000001</v>
      </c>
      <c r="M368">
        <v>9320.68</v>
      </c>
      <c r="N368">
        <v>861627</v>
      </c>
      <c r="O368">
        <v>0</v>
      </c>
      <c r="P368">
        <v>8.3199999999999996E-2</v>
      </c>
      <c r="Q368">
        <v>0.91679999999999995</v>
      </c>
      <c r="R368">
        <v>0</v>
      </c>
      <c r="S368">
        <v>0.6008</v>
      </c>
      <c r="T368">
        <v>10320.68</v>
      </c>
      <c r="U368">
        <v>10320.68</v>
      </c>
      <c r="V368">
        <v>0</v>
      </c>
      <c r="W368" t="s">
        <v>434</v>
      </c>
      <c r="X368">
        <v>635</v>
      </c>
      <c r="Y368">
        <v>501589972</v>
      </c>
    </row>
    <row r="369" spans="1:27" x14ac:dyDescent="0.25">
      <c r="A369">
        <v>5810</v>
      </c>
      <c r="B369" t="s">
        <v>360</v>
      </c>
      <c r="C369">
        <v>1582493</v>
      </c>
      <c r="D369">
        <v>1930000</v>
      </c>
      <c r="E369">
        <v>458000</v>
      </c>
      <c r="F369">
        <v>0.18010000000000001</v>
      </c>
      <c r="G369">
        <v>0.81989999999999996</v>
      </c>
      <c r="H369">
        <v>1000</v>
      </c>
      <c r="I369">
        <v>1984342</v>
      </c>
      <c r="J369">
        <v>4668852</v>
      </c>
      <c r="K369">
        <v>0.20250000000000001</v>
      </c>
      <c r="L369">
        <v>0.79749999999999999</v>
      </c>
      <c r="M369">
        <v>10194</v>
      </c>
      <c r="N369">
        <v>861627</v>
      </c>
      <c r="O369">
        <v>176813.64</v>
      </c>
      <c r="P369">
        <v>-0.83660000000000001</v>
      </c>
      <c r="Q369">
        <v>1.8366</v>
      </c>
      <c r="R369">
        <v>386.06</v>
      </c>
      <c r="S369">
        <v>0.16589999999999999</v>
      </c>
      <c r="T369">
        <v>11580.06</v>
      </c>
      <c r="U369">
        <v>11580.06</v>
      </c>
      <c r="V369">
        <v>0</v>
      </c>
      <c r="W369" t="s">
        <v>434</v>
      </c>
      <c r="X369">
        <v>458</v>
      </c>
      <c r="Y369">
        <v>724781603</v>
      </c>
    </row>
    <row r="370" spans="1:27" x14ac:dyDescent="0.25">
      <c r="A370">
        <v>5817</v>
      </c>
      <c r="B370" t="s">
        <v>361</v>
      </c>
      <c r="C370">
        <v>2045009</v>
      </c>
      <c r="D370">
        <v>2895000</v>
      </c>
      <c r="E370">
        <v>367000</v>
      </c>
      <c r="F370">
        <v>0.29360000000000003</v>
      </c>
      <c r="G370">
        <v>0.70640000000000003</v>
      </c>
      <c r="H370">
        <v>1000</v>
      </c>
      <c r="I370">
        <v>2976513</v>
      </c>
      <c r="J370">
        <v>3741198</v>
      </c>
      <c r="K370">
        <v>0.313</v>
      </c>
      <c r="L370">
        <v>0.68700000000000006</v>
      </c>
      <c r="M370">
        <v>10194</v>
      </c>
      <c r="N370">
        <v>1292440</v>
      </c>
      <c r="O370">
        <v>910252.17</v>
      </c>
      <c r="P370">
        <v>-0.58230000000000004</v>
      </c>
      <c r="Q370">
        <v>1.5823</v>
      </c>
      <c r="R370">
        <v>2480.25</v>
      </c>
      <c r="S370">
        <v>0.1492</v>
      </c>
      <c r="T370">
        <v>13674.25</v>
      </c>
      <c r="U370">
        <v>13674.25</v>
      </c>
      <c r="V370">
        <v>0</v>
      </c>
      <c r="W370" t="s">
        <v>435</v>
      </c>
      <c r="X370">
        <v>367</v>
      </c>
      <c r="Y370">
        <v>750518151</v>
      </c>
    </row>
    <row r="371" spans="1:27" x14ac:dyDescent="0.25">
      <c r="A371">
        <v>5824</v>
      </c>
      <c r="B371" t="s">
        <v>362</v>
      </c>
      <c r="C371">
        <v>450941</v>
      </c>
      <c r="D371">
        <v>1930000</v>
      </c>
      <c r="E371">
        <v>1735000</v>
      </c>
      <c r="F371">
        <v>0.76639999999999997</v>
      </c>
      <c r="G371">
        <v>0.2336</v>
      </c>
      <c r="H371">
        <v>1000</v>
      </c>
      <c r="I371">
        <v>1984342</v>
      </c>
      <c r="J371">
        <v>17412568.32</v>
      </c>
      <c r="K371">
        <v>0.77280000000000004</v>
      </c>
      <c r="L371">
        <v>0.22720000000000001</v>
      </c>
      <c r="M371">
        <v>10036.06</v>
      </c>
      <c r="N371">
        <v>861627</v>
      </c>
      <c r="O371">
        <v>0</v>
      </c>
      <c r="P371">
        <v>0.47660000000000002</v>
      </c>
      <c r="Q371">
        <v>0.52339999999999998</v>
      </c>
      <c r="R371">
        <v>0</v>
      </c>
      <c r="S371">
        <v>0.7722</v>
      </c>
      <c r="T371">
        <v>11036.06</v>
      </c>
      <c r="U371">
        <v>11036.06</v>
      </c>
      <c r="V371">
        <v>0</v>
      </c>
      <c r="W371" t="s">
        <v>434</v>
      </c>
      <c r="X371">
        <v>1735</v>
      </c>
      <c r="Y371">
        <v>782383126</v>
      </c>
    </row>
    <row r="372" spans="1:27" x14ac:dyDescent="0.25">
      <c r="A372">
        <v>5859</v>
      </c>
      <c r="B372" t="s">
        <v>364</v>
      </c>
      <c r="C372">
        <v>869826</v>
      </c>
      <c r="D372">
        <v>2895000</v>
      </c>
      <c r="E372">
        <v>620000</v>
      </c>
      <c r="F372">
        <v>0.69950000000000001</v>
      </c>
      <c r="G372">
        <v>0.30049999999999999</v>
      </c>
      <c r="H372">
        <v>1000</v>
      </c>
      <c r="I372">
        <v>2976513</v>
      </c>
      <c r="J372">
        <v>6320280</v>
      </c>
      <c r="K372">
        <v>0.70779999999999998</v>
      </c>
      <c r="L372">
        <v>0.29220000000000002</v>
      </c>
      <c r="M372">
        <v>10194</v>
      </c>
      <c r="N372">
        <v>1292440</v>
      </c>
      <c r="O372">
        <v>1175137.23</v>
      </c>
      <c r="P372">
        <v>0.32700000000000001</v>
      </c>
      <c r="Q372">
        <v>0.67300000000000004</v>
      </c>
      <c r="R372">
        <v>1895.38</v>
      </c>
      <c r="S372">
        <v>0.65200000000000002</v>
      </c>
      <c r="T372">
        <v>13089.38</v>
      </c>
      <c r="U372">
        <v>13089.38</v>
      </c>
      <c r="V372" s="44">
        <v>-1.8189900000000001E-12</v>
      </c>
      <c r="W372" t="s">
        <v>435</v>
      </c>
      <c r="X372">
        <v>620</v>
      </c>
      <c r="Y372">
        <v>539291922</v>
      </c>
      <c r="Z372" s="43"/>
      <c r="AA372" s="43"/>
    </row>
    <row r="373" spans="1:27" s="43" customFormat="1" x14ac:dyDescent="0.25">
      <c r="A373">
        <v>5852</v>
      </c>
      <c r="B373" t="s">
        <v>363</v>
      </c>
      <c r="C373">
        <v>2810592</v>
      </c>
      <c r="D373">
        <v>5790000</v>
      </c>
      <c r="E373">
        <v>711000</v>
      </c>
      <c r="F373">
        <v>0.51459999999999995</v>
      </c>
      <c r="G373">
        <v>0.4854</v>
      </c>
      <c r="H373">
        <v>1000</v>
      </c>
      <c r="I373">
        <v>5953026</v>
      </c>
      <c r="J373">
        <v>7247934</v>
      </c>
      <c r="K373">
        <v>0.52790000000000004</v>
      </c>
      <c r="L373">
        <v>0.47210000000000002</v>
      </c>
      <c r="M373">
        <v>10194</v>
      </c>
      <c r="N373">
        <v>2584881</v>
      </c>
      <c r="O373">
        <v>1915597.9</v>
      </c>
      <c r="P373">
        <v>-8.7300000000000003E-2</v>
      </c>
      <c r="Q373">
        <v>1.0872999999999999</v>
      </c>
      <c r="R373">
        <v>2694.23</v>
      </c>
      <c r="S373">
        <v>0.40760000000000002</v>
      </c>
      <c r="T373">
        <v>13888.23</v>
      </c>
      <c r="U373">
        <v>13888.23</v>
      </c>
      <c r="V373">
        <v>0</v>
      </c>
      <c r="W373" t="s">
        <v>436</v>
      </c>
      <c r="X373">
        <v>711</v>
      </c>
      <c r="Y373">
        <v>1998331142</v>
      </c>
      <c r="Z373" s="40"/>
      <c r="AA373" s="40"/>
    </row>
    <row r="374" spans="1:27" x14ac:dyDescent="0.25">
      <c r="A374">
        <v>238</v>
      </c>
      <c r="B374" t="s">
        <v>31</v>
      </c>
      <c r="C374">
        <v>1615026</v>
      </c>
      <c r="D374">
        <v>1930000</v>
      </c>
      <c r="E374">
        <v>1024000</v>
      </c>
      <c r="F374">
        <v>0.16320000000000001</v>
      </c>
      <c r="G374">
        <v>0.83679999999999999</v>
      </c>
      <c r="H374">
        <v>1000</v>
      </c>
      <c r="I374">
        <v>1984342</v>
      </c>
      <c r="J374">
        <v>10438656</v>
      </c>
      <c r="K374">
        <v>0.18609999999999999</v>
      </c>
      <c r="L374">
        <v>0.81389999999999996</v>
      </c>
      <c r="M374">
        <v>10194</v>
      </c>
      <c r="N374">
        <v>861627</v>
      </c>
      <c r="O374">
        <v>840676.34</v>
      </c>
      <c r="P374">
        <v>-0.87439999999999996</v>
      </c>
      <c r="Q374">
        <v>1.8744000000000001</v>
      </c>
      <c r="R374">
        <v>820.97</v>
      </c>
      <c r="S374">
        <v>0.11169999999999999</v>
      </c>
      <c r="T374">
        <v>12014.97</v>
      </c>
      <c r="U374">
        <v>12014.97</v>
      </c>
      <c r="V374">
        <v>0</v>
      </c>
      <c r="W374" t="s">
        <v>434</v>
      </c>
      <c r="X374">
        <v>1024</v>
      </c>
      <c r="Y374">
        <v>1653786428</v>
      </c>
    </row>
    <row r="375" spans="1:27" x14ac:dyDescent="0.25">
      <c r="A375">
        <v>5866</v>
      </c>
      <c r="B375" t="s">
        <v>365</v>
      </c>
      <c r="C375">
        <v>842259</v>
      </c>
      <c r="D375">
        <v>1930000</v>
      </c>
      <c r="E375">
        <v>952000</v>
      </c>
      <c r="F375">
        <v>0.56359999999999999</v>
      </c>
      <c r="G375">
        <v>0.43640000000000001</v>
      </c>
      <c r="H375">
        <v>1000</v>
      </c>
      <c r="I375">
        <v>1984342</v>
      </c>
      <c r="J375">
        <v>8893058.3200000003</v>
      </c>
      <c r="K375">
        <v>0.57550000000000001</v>
      </c>
      <c r="L375">
        <v>0.42449999999999999</v>
      </c>
      <c r="M375">
        <v>9341.4500000000007</v>
      </c>
      <c r="N375">
        <v>861627</v>
      </c>
      <c r="O375">
        <v>0</v>
      </c>
      <c r="P375">
        <v>2.2499999999999999E-2</v>
      </c>
      <c r="Q375">
        <v>0.97750000000000004</v>
      </c>
      <c r="R375">
        <v>0</v>
      </c>
      <c r="S375">
        <v>0.57440000000000002</v>
      </c>
      <c r="T375">
        <v>10341.450000000001</v>
      </c>
      <c r="U375">
        <v>10341.450000000001</v>
      </c>
      <c r="V375">
        <v>0</v>
      </c>
      <c r="W375" t="s">
        <v>434</v>
      </c>
      <c r="X375">
        <v>952</v>
      </c>
      <c r="Y375">
        <v>801830339</v>
      </c>
    </row>
    <row r="376" spans="1:27" x14ac:dyDescent="0.25">
      <c r="A376">
        <v>5901</v>
      </c>
      <c r="B376" t="s">
        <v>366</v>
      </c>
      <c r="C376">
        <v>1046973</v>
      </c>
      <c r="D376">
        <v>1930000</v>
      </c>
      <c r="E376">
        <v>5753000</v>
      </c>
      <c r="F376">
        <v>0.45750000000000002</v>
      </c>
      <c r="G376">
        <v>0.54249999999999998</v>
      </c>
      <c r="H376">
        <v>1000</v>
      </c>
      <c r="I376">
        <v>1984342</v>
      </c>
      <c r="J376">
        <v>58646082</v>
      </c>
      <c r="K376">
        <v>0.47239999999999999</v>
      </c>
      <c r="L376">
        <v>0.52759999999999996</v>
      </c>
      <c r="M376">
        <v>10194</v>
      </c>
      <c r="N376">
        <v>861627</v>
      </c>
      <c r="O376">
        <v>21465498.920000002</v>
      </c>
      <c r="P376">
        <v>-0.21510000000000001</v>
      </c>
      <c r="Q376">
        <v>1.2151000000000001</v>
      </c>
      <c r="R376">
        <v>3731.18</v>
      </c>
      <c r="S376">
        <v>0.29949999999999999</v>
      </c>
      <c r="T376">
        <v>14925.18</v>
      </c>
      <c r="U376">
        <v>14925.18</v>
      </c>
      <c r="V376">
        <v>0</v>
      </c>
      <c r="W376" t="s">
        <v>434</v>
      </c>
      <c r="X376">
        <v>5753</v>
      </c>
      <c r="Y376">
        <v>6023237791</v>
      </c>
    </row>
    <row r="377" spans="1:27" x14ac:dyDescent="0.25">
      <c r="A377">
        <v>5985</v>
      </c>
      <c r="B377" t="s">
        <v>368</v>
      </c>
      <c r="C377">
        <v>692380</v>
      </c>
      <c r="D377">
        <v>1930000</v>
      </c>
      <c r="E377">
        <v>1120000</v>
      </c>
      <c r="F377">
        <v>0.64129999999999998</v>
      </c>
      <c r="G377">
        <v>0.35870000000000002</v>
      </c>
      <c r="H377">
        <v>1000</v>
      </c>
      <c r="I377">
        <v>1984342</v>
      </c>
      <c r="J377">
        <v>11417280</v>
      </c>
      <c r="K377">
        <v>0.65110000000000001</v>
      </c>
      <c r="L377">
        <v>0.34889999999999999</v>
      </c>
      <c r="M377">
        <v>10194</v>
      </c>
      <c r="N377">
        <v>861627</v>
      </c>
      <c r="O377">
        <v>856440.29</v>
      </c>
      <c r="P377">
        <v>0.19639999999999999</v>
      </c>
      <c r="Q377">
        <v>0.80359999999999998</v>
      </c>
      <c r="R377">
        <v>764.68</v>
      </c>
      <c r="S377">
        <v>0.62119999999999997</v>
      </c>
      <c r="T377">
        <v>11958.68</v>
      </c>
      <c r="U377">
        <v>11958.68</v>
      </c>
      <c r="V377">
        <v>0</v>
      </c>
      <c r="W377" t="s">
        <v>434</v>
      </c>
      <c r="X377">
        <v>1120</v>
      </c>
      <c r="Y377">
        <v>775465261</v>
      </c>
    </row>
    <row r="378" spans="1:27" x14ac:dyDescent="0.25">
      <c r="A378">
        <v>5992</v>
      </c>
      <c r="B378" t="s">
        <v>369</v>
      </c>
      <c r="C378">
        <v>2592944</v>
      </c>
      <c r="D378">
        <v>1930000</v>
      </c>
      <c r="E378">
        <v>407000</v>
      </c>
      <c r="F378">
        <v>-0.34350000000000003</v>
      </c>
      <c r="G378">
        <v>1.3434999999999999</v>
      </c>
      <c r="H378">
        <v>1000</v>
      </c>
      <c r="I378">
        <v>1984342</v>
      </c>
      <c r="J378">
        <v>4148958</v>
      </c>
      <c r="K378">
        <v>-0.30669999999999997</v>
      </c>
      <c r="L378">
        <v>1.3067</v>
      </c>
      <c r="M378">
        <v>10194</v>
      </c>
      <c r="N378">
        <v>861627</v>
      </c>
      <c r="O378">
        <v>554631.38</v>
      </c>
      <c r="P378">
        <v>-2.0093999999999999</v>
      </c>
      <c r="Q378">
        <v>3.0093999999999999</v>
      </c>
      <c r="R378">
        <v>1362.73</v>
      </c>
      <c r="S378">
        <v>0</v>
      </c>
      <c r="T378">
        <v>12556.73</v>
      </c>
      <c r="U378">
        <v>12556.73</v>
      </c>
      <c r="V378">
        <v>0</v>
      </c>
      <c r="W378" t="s">
        <v>434</v>
      </c>
      <c r="X378">
        <v>407</v>
      </c>
      <c r="Y378">
        <v>1055328317</v>
      </c>
    </row>
    <row r="379" spans="1:27" x14ac:dyDescent="0.25">
      <c r="A379">
        <v>6022</v>
      </c>
      <c r="B379" t="s">
        <v>371</v>
      </c>
      <c r="C379">
        <v>1287855</v>
      </c>
      <c r="D379">
        <v>2895000</v>
      </c>
      <c r="E379">
        <v>410000</v>
      </c>
      <c r="F379">
        <v>0.55510000000000004</v>
      </c>
      <c r="G379">
        <v>0.44490000000000002</v>
      </c>
      <c r="H379">
        <v>1000</v>
      </c>
      <c r="I379">
        <v>2976513</v>
      </c>
      <c r="J379">
        <v>4179540</v>
      </c>
      <c r="K379">
        <v>0.56730000000000003</v>
      </c>
      <c r="L379">
        <v>0.43269999999999997</v>
      </c>
      <c r="M379">
        <v>10194</v>
      </c>
      <c r="N379">
        <v>1292440</v>
      </c>
      <c r="O379">
        <v>79164.98</v>
      </c>
      <c r="P379">
        <v>3.5000000000000001E-3</v>
      </c>
      <c r="Q379">
        <v>0.99650000000000005</v>
      </c>
      <c r="R379">
        <v>193.09</v>
      </c>
      <c r="S379">
        <v>0.55669999999999997</v>
      </c>
      <c r="T379">
        <v>11387.09</v>
      </c>
      <c r="U379">
        <v>11387.09</v>
      </c>
      <c r="V379">
        <v>0</v>
      </c>
      <c r="W379" t="s">
        <v>435</v>
      </c>
      <c r="X379">
        <v>410</v>
      </c>
      <c r="Y379">
        <v>528020423</v>
      </c>
    </row>
    <row r="380" spans="1:27" x14ac:dyDescent="0.25">
      <c r="A380">
        <v>6027</v>
      </c>
      <c r="B380" t="s">
        <v>372</v>
      </c>
      <c r="C380">
        <v>800848</v>
      </c>
      <c r="D380">
        <v>1930000</v>
      </c>
      <c r="E380">
        <v>502000</v>
      </c>
      <c r="F380">
        <v>0.58509999999999995</v>
      </c>
      <c r="G380">
        <v>0.41489999999999999</v>
      </c>
      <c r="H380">
        <v>1000</v>
      </c>
      <c r="I380">
        <v>1984342</v>
      </c>
      <c r="J380">
        <v>5117388</v>
      </c>
      <c r="K380">
        <v>0.59640000000000004</v>
      </c>
      <c r="L380">
        <v>0.40360000000000001</v>
      </c>
      <c r="M380">
        <v>10194</v>
      </c>
      <c r="N380">
        <v>861627</v>
      </c>
      <c r="O380">
        <v>268511.28999999998</v>
      </c>
      <c r="P380">
        <v>7.0499999999999993E-2</v>
      </c>
      <c r="Q380">
        <v>0.92949999999999999</v>
      </c>
      <c r="R380">
        <v>534.88</v>
      </c>
      <c r="S380">
        <v>0.57150000000000001</v>
      </c>
      <c r="T380">
        <v>11728.88</v>
      </c>
      <c r="U380">
        <v>11728.88</v>
      </c>
      <c r="V380">
        <v>0</v>
      </c>
      <c r="W380" t="s">
        <v>434</v>
      </c>
      <c r="X380">
        <v>502</v>
      </c>
      <c r="Y380">
        <v>402025606</v>
      </c>
    </row>
    <row r="381" spans="1:27" x14ac:dyDescent="0.25">
      <c r="A381">
        <v>6069</v>
      </c>
      <c r="B381" t="s">
        <v>373</v>
      </c>
      <c r="C381">
        <v>6094140</v>
      </c>
      <c r="D381">
        <v>1930000</v>
      </c>
      <c r="E381">
        <v>62000</v>
      </c>
      <c r="F381">
        <v>-2.1576</v>
      </c>
      <c r="G381">
        <v>3.1576</v>
      </c>
      <c r="H381">
        <v>1000</v>
      </c>
      <c r="I381">
        <v>1984342</v>
      </c>
      <c r="J381">
        <v>632028</v>
      </c>
      <c r="K381">
        <v>-2.0710999999999999</v>
      </c>
      <c r="L381">
        <v>3.0710999999999999</v>
      </c>
      <c r="M381">
        <v>10194</v>
      </c>
      <c r="N381">
        <v>861627</v>
      </c>
      <c r="O381">
        <v>924538.42</v>
      </c>
      <c r="P381">
        <v>-6.0728</v>
      </c>
      <c r="Q381">
        <v>7.0728</v>
      </c>
      <c r="R381">
        <v>14911.91</v>
      </c>
      <c r="S381">
        <v>0</v>
      </c>
      <c r="T381">
        <v>26105.91</v>
      </c>
      <c r="U381">
        <v>26105.91</v>
      </c>
      <c r="V381">
        <v>0</v>
      </c>
      <c r="W381" t="s">
        <v>434</v>
      </c>
      <c r="X381">
        <v>62</v>
      </c>
      <c r="Y381">
        <v>377836700</v>
      </c>
    </row>
    <row r="382" spans="1:27" x14ac:dyDescent="0.25">
      <c r="A382">
        <v>6104</v>
      </c>
      <c r="B382" t="s">
        <v>375</v>
      </c>
      <c r="C382">
        <v>1333175</v>
      </c>
      <c r="D382">
        <v>2895000</v>
      </c>
      <c r="E382">
        <v>179000</v>
      </c>
      <c r="F382">
        <v>0.53949999999999998</v>
      </c>
      <c r="G382">
        <v>0.46050000000000002</v>
      </c>
      <c r="H382">
        <v>1000</v>
      </c>
      <c r="I382">
        <v>2976513</v>
      </c>
      <c r="J382">
        <v>1824726</v>
      </c>
      <c r="K382">
        <v>0.55210000000000004</v>
      </c>
      <c r="L382">
        <v>0.44790000000000002</v>
      </c>
      <c r="M382">
        <v>10194</v>
      </c>
      <c r="N382">
        <v>1292440</v>
      </c>
      <c r="O382">
        <v>224699.46</v>
      </c>
      <c r="P382">
        <v>-3.15E-2</v>
      </c>
      <c r="Q382">
        <v>1.0315000000000001</v>
      </c>
      <c r="R382">
        <v>1255.3</v>
      </c>
      <c r="S382">
        <v>0.49220000000000003</v>
      </c>
      <c r="T382">
        <v>12449.3</v>
      </c>
      <c r="U382">
        <v>12449.3</v>
      </c>
      <c r="V382">
        <v>0</v>
      </c>
      <c r="W382" t="s">
        <v>435</v>
      </c>
      <c r="X382">
        <v>179</v>
      </c>
      <c r="Y382">
        <v>238638344</v>
      </c>
    </row>
    <row r="383" spans="1:27" x14ac:dyDescent="0.25">
      <c r="A383">
        <v>6113</v>
      </c>
      <c r="B383" t="s">
        <v>376</v>
      </c>
      <c r="C383">
        <v>1250014</v>
      </c>
      <c r="D383">
        <v>2895000</v>
      </c>
      <c r="E383">
        <v>1401000</v>
      </c>
      <c r="F383">
        <v>0.56820000000000004</v>
      </c>
      <c r="G383">
        <v>0.43180000000000002</v>
      </c>
      <c r="H383">
        <v>1000</v>
      </c>
      <c r="I383">
        <v>2976513</v>
      </c>
      <c r="J383">
        <v>14281794</v>
      </c>
      <c r="K383">
        <v>0.57999999999999996</v>
      </c>
      <c r="L383">
        <v>0.42</v>
      </c>
      <c r="M383">
        <v>10194</v>
      </c>
      <c r="N383">
        <v>1292440</v>
      </c>
      <c r="O383">
        <v>4616627.6100000003</v>
      </c>
      <c r="P383">
        <v>3.2800000000000003E-2</v>
      </c>
      <c r="Q383">
        <v>0.96719999999999995</v>
      </c>
      <c r="R383">
        <v>3295.24</v>
      </c>
      <c r="S383">
        <v>0.45479999999999998</v>
      </c>
      <c r="T383">
        <v>14489.24</v>
      </c>
      <c r="U383">
        <v>14489.24</v>
      </c>
      <c r="V383">
        <v>0</v>
      </c>
      <c r="W383" t="s">
        <v>435</v>
      </c>
      <c r="X383">
        <v>1401</v>
      </c>
      <c r="Y383">
        <v>1751270090</v>
      </c>
    </row>
    <row r="384" spans="1:27" x14ac:dyDescent="0.25">
      <c r="A384">
        <v>6083</v>
      </c>
      <c r="B384" t="s">
        <v>374</v>
      </c>
      <c r="C384">
        <v>2542751</v>
      </c>
      <c r="D384">
        <v>5790000</v>
      </c>
      <c r="E384">
        <v>978000</v>
      </c>
      <c r="F384">
        <v>0.56079999999999997</v>
      </c>
      <c r="G384">
        <v>0.43919999999999998</v>
      </c>
      <c r="H384">
        <v>1000</v>
      </c>
      <c r="I384">
        <v>5953026</v>
      </c>
      <c r="J384">
        <v>9969732</v>
      </c>
      <c r="K384">
        <v>0.57289999999999996</v>
      </c>
      <c r="L384">
        <v>0.42709999999999998</v>
      </c>
      <c r="M384">
        <v>10194</v>
      </c>
      <c r="N384">
        <v>2584881</v>
      </c>
      <c r="O384">
        <v>5311381.45</v>
      </c>
      <c r="P384">
        <v>1.6299999999999999E-2</v>
      </c>
      <c r="Q384">
        <v>0.98370000000000002</v>
      </c>
      <c r="R384">
        <v>5430.86</v>
      </c>
      <c r="S384">
        <v>0.39029999999999998</v>
      </c>
      <c r="T384">
        <v>16624.86</v>
      </c>
      <c r="U384">
        <v>16624.86</v>
      </c>
      <c r="V384">
        <v>0</v>
      </c>
      <c r="W384" t="s">
        <v>436</v>
      </c>
      <c r="X384">
        <v>978</v>
      </c>
      <c r="Y384">
        <v>2486810874</v>
      </c>
    </row>
    <row r="385" spans="1:25" x14ac:dyDescent="0.25">
      <c r="A385">
        <v>6118</v>
      </c>
      <c r="B385" t="s">
        <v>377</v>
      </c>
      <c r="C385">
        <v>731865</v>
      </c>
      <c r="D385">
        <v>1930000</v>
      </c>
      <c r="E385">
        <v>805000</v>
      </c>
      <c r="F385">
        <v>0.62080000000000002</v>
      </c>
      <c r="G385">
        <v>0.37919999999999998</v>
      </c>
      <c r="H385">
        <v>1000</v>
      </c>
      <c r="I385">
        <v>1984342</v>
      </c>
      <c r="J385">
        <v>8206170</v>
      </c>
      <c r="K385">
        <v>0.63119999999999998</v>
      </c>
      <c r="L385">
        <v>0.36880000000000002</v>
      </c>
      <c r="M385">
        <v>10194</v>
      </c>
      <c r="N385">
        <v>861627</v>
      </c>
      <c r="O385">
        <v>1790965.58</v>
      </c>
      <c r="P385">
        <v>0.15060000000000001</v>
      </c>
      <c r="Q385">
        <v>0.84940000000000004</v>
      </c>
      <c r="R385">
        <v>2224.8000000000002</v>
      </c>
      <c r="S385">
        <v>0.55069999999999997</v>
      </c>
      <c r="T385">
        <v>13418.8</v>
      </c>
      <c r="U385">
        <v>13418.8</v>
      </c>
      <c r="V385">
        <v>0</v>
      </c>
      <c r="W385" t="s">
        <v>434</v>
      </c>
      <c r="X385">
        <v>805</v>
      </c>
      <c r="Y385">
        <v>589151011</v>
      </c>
    </row>
    <row r="386" spans="1:25" x14ac:dyDescent="0.25">
      <c r="A386">
        <v>6125</v>
      </c>
      <c r="B386" t="s">
        <v>378</v>
      </c>
      <c r="C386">
        <v>744185</v>
      </c>
      <c r="D386">
        <v>1930000</v>
      </c>
      <c r="E386">
        <v>3736000</v>
      </c>
      <c r="F386">
        <v>0.61439999999999995</v>
      </c>
      <c r="G386">
        <v>0.3856</v>
      </c>
      <c r="H386">
        <v>1000</v>
      </c>
      <c r="I386">
        <v>1984342</v>
      </c>
      <c r="J386">
        <v>38084784</v>
      </c>
      <c r="K386">
        <v>0.625</v>
      </c>
      <c r="L386">
        <v>0.375</v>
      </c>
      <c r="M386">
        <v>10194</v>
      </c>
      <c r="N386">
        <v>861627</v>
      </c>
      <c r="O386">
        <v>2918492.75</v>
      </c>
      <c r="P386">
        <v>0.1363</v>
      </c>
      <c r="Q386">
        <v>0.86370000000000002</v>
      </c>
      <c r="R386">
        <v>781.18</v>
      </c>
      <c r="S386">
        <v>0.59219999999999995</v>
      </c>
      <c r="T386">
        <v>11975.18</v>
      </c>
      <c r="U386">
        <v>11975.18</v>
      </c>
      <c r="V386">
        <v>0</v>
      </c>
      <c r="W386" t="s">
        <v>434</v>
      </c>
      <c r="X386">
        <v>3736</v>
      </c>
      <c r="Y386">
        <v>2780274597</v>
      </c>
    </row>
    <row r="387" spans="1:25" x14ac:dyDescent="0.25">
      <c r="A387">
        <v>6174</v>
      </c>
      <c r="B387" t="s">
        <v>379</v>
      </c>
      <c r="C387">
        <v>1099885</v>
      </c>
      <c r="D387">
        <v>1930000</v>
      </c>
      <c r="E387">
        <v>12077000</v>
      </c>
      <c r="F387">
        <v>0.43009999999999998</v>
      </c>
      <c r="G387">
        <v>0.56989999999999996</v>
      </c>
      <c r="H387">
        <v>1000</v>
      </c>
      <c r="I387">
        <v>1984342</v>
      </c>
      <c r="J387">
        <v>119805541</v>
      </c>
      <c r="K387">
        <v>0.44569999999999999</v>
      </c>
      <c r="L387">
        <v>0.55430000000000001</v>
      </c>
      <c r="M387">
        <v>9920.14</v>
      </c>
      <c r="N387">
        <v>861627</v>
      </c>
      <c r="O387">
        <v>0</v>
      </c>
      <c r="P387">
        <v>-0.27650000000000002</v>
      </c>
      <c r="Q387">
        <v>1.2765</v>
      </c>
      <c r="R387">
        <v>0</v>
      </c>
      <c r="S387">
        <v>0.44429999999999997</v>
      </c>
      <c r="T387">
        <v>10920.14</v>
      </c>
      <c r="U387">
        <v>10920.14</v>
      </c>
      <c r="V387">
        <v>0</v>
      </c>
      <c r="W387" t="s">
        <v>434</v>
      </c>
      <c r="X387">
        <v>12077</v>
      </c>
      <c r="Y387">
        <v>13283306948</v>
      </c>
    </row>
    <row r="388" spans="1:25" x14ac:dyDescent="0.25">
      <c r="A388">
        <v>6181</v>
      </c>
      <c r="B388" t="s">
        <v>380</v>
      </c>
      <c r="C388">
        <v>928241</v>
      </c>
      <c r="D388">
        <v>1930000</v>
      </c>
      <c r="E388">
        <v>4300000</v>
      </c>
      <c r="F388">
        <v>0.51900000000000002</v>
      </c>
      <c r="G388">
        <v>0.48099999999999998</v>
      </c>
      <c r="H388">
        <v>1000</v>
      </c>
      <c r="I388">
        <v>1984342</v>
      </c>
      <c r="J388">
        <v>43834200</v>
      </c>
      <c r="K388">
        <v>0.53220000000000001</v>
      </c>
      <c r="L388">
        <v>0.46779999999999999</v>
      </c>
      <c r="M388">
        <v>10194</v>
      </c>
      <c r="N388">
        <v>861627</v>
      </c>
      <c r="O388">
        <v>8914651.6999999993</v>
      </c>
      <c r="P388">
        <v>-7.7299999999999994E-2</v>
      </c>
      <c r="Q388">
        <v>1.0772999999999999</v>
      </c>
      <c r="R388">
        <v>2073.17</v>
      </c>
      <c r="S388">
        <v>0.436</v>
      </c>
      <c r="T388">
        <v>13267.17</v>
      </c>
      <c r="U388">
        <v>13267.17</v>
      </c>
      <c r="V388">
        <v>0</v>
      </c>
      <c r="W388" t="s">
        <v>434</v>
      </c>
      <c r="X388">
        <v>4300</v>
      </c>
      <c r="Y388">
        <v>3991438138</v>
      </c>
    </row>
    <row r="389" spans="1:25" x14ac:dyDescent="0.25">
      <c r="A389">
        <v>6195</v>
      </c>
      <c r="B389" t="s">
        <v>381</v>
      </c>
      <c r="C389">
        <v>946356</v>
      </c>
      <c r="D389">
        <v>1930000</v>
      </c>
      <c r="E389">
        <v>2137000</v>
      </c>
      <c r="F389">
        <v>0.50970000000000004</v>
      </c>
      <c r="G389">
        <v>0.49030000000000001</v>
      </c>
      <c r="H389">
        <v>1000</v>
      </c>
      <c r="I389">
        <v>1984342</v>
      </c>
      <c r="J389">
        <v>21067499.440000001</v>
      </c>
      <c r="K389">
        <v>0.52310000000000001</v>
      </c>
      <c r="L389">
        <v>0.47689999999999999</v>
      </c>
      <c r="M389">
        <v>9858.4500000000007</v>
      </c>
      <c r="N389">
        <v>861627</v>
      </c>
      <c r="O389">
        <v>0</v>
      </c>
      <c r="P389">
        <v>-9.8299999999999998E-2</v>
      </c>
      <c r="Q389">
        <v>1.0983000000000001</v>
      </c>
      <c r="R389">
        <v>0</v>
      </c>
      <c r="S389">
        <v>0.52190000000000003</v>
      </c>
      <c r="T389">
        <v>10858.45</v>
      </c>
      <c r="U389">
        <v>10858.45</v>
      </c>
      <c r="V389">
        <v>0</v>
      </c>
      <c r="W389" t="s">
        <v>434</v>
      </c>
      <c r="X389">
        <v>2137</v>
      </c>
      <c r="Y389">
        <v>2022362393</v>
      </c>
    </row>
    <row r="390" spans="1:25" x14ac:dyDescent="0.25">
      <c r="A390">
        <v>6216</v>
      </c>
      <c r="B390" t="s">
        <v>382</v>
      </c>
      <c r="C390">
        <v>632226</v>
      </c>
      <c r="D390">
        <v>1930000</v>
      </c>
      <c r="E390">
        <v>2181000</v>
      </c>
      <c r="F390">
        <v>0.6724</v>
      </c>
      <c r="G390">
        <v>0.3276</v>
      </c>
      <c r="H390">
        <v>1000</v>
      </c>
      <c r="I390">
        <v>1984342</v>
      </c>
      <c r="J390">
        <v>22233114</v>
      </c>
      <c r="K390">
        <v>0.68140000000000001</v>
      </c>
      <c r="L390">
        <v>0.31859999999999999</v>
      </c>
      <c r="M390">
        <v>10194</v>
      </c>
      <c r="N390">
        <v>861627</v>
      </c>
      <c r="O390">
        <v>359568.12</v>
      </c>
      <c r="P390">
        <v>0.26619999999999999</v>
      </c>
      <c r="Q390">
        <v>0.73380000000000001</v>
      </c>
      <c r="R390">
        <v>164.86</v>
      </c>
      <c r="S390">
        <v>0.67459999999999998</v>
      </c>
      <c r="T390">
        <v>11358.86</v>
      </c>
      <c r="U390">
        <v>11358.86</v>
      </c>
      <c r="V390">
        <v>0</v>
      </c>
      <c r="W390" t="s">
        <v>434</v>
      </c>
      <c r="X390">
        <v>2181</v>
      </c>
      <c r="Y390">
        <v>1378884503</v>
      </c>
    </row>
    <row r="391" spans="1:25" x14ac:dyDescent="0.25">
      <c r="A391">
        <v>6223</v>
      </c>
      <c r="B391" t="s">
        <v>383</v>
      </c>
      <c r="C391">
        <v>615843</v>
      </c>
      <c r="D391">
        <v>1930000</v>
      </c>
      <c r="E391">
        <v>8447000</v>
      </c>
      <c r="F391">
        <v>0.68089999999999995</v>
      </c>
      <c r="G391">
        <v>0.31909999999999999</v>
      </c>
      <c r="H391">
        <v>1000</v>
      </c>
      <c r="I391">
        <v>1984342</v>
      </c>
      <c r="J391">
        <v>86108718</v>
      </c>
      <c r="K391">
        <v>0.68959999999999999</v>
      </c>
      <c r="L391">
        <v>0.31040000000000001</v>
      </c>
      <c r="M391">
        <v>10194</v>
      </c>
      <c r="N391">
        <v>861627</v>
      </c>
      <c r="O391">
        <v>15546193.17</v>
      </c>
      <c r="P391">
        <v>0.2853</v>
      </c>
      <c r="Q391">
        <v>0.7147</v>
      </c>
      <c r="R391">
        <v>1840.44</v>
      </c>
      <c r="S391">
        <v>0.63190000000000002</v>
      </c>
      <c r="T391">
        <v>13034.44</v>
      </c>
      <c r="U391">
        <v>13034.44</v>
      </c>
      <c r="V391">
        <v>0</v>
      </c>
      <c r="W391" t="s">
        <v>434</v>
      </c>
      <c r="X391">
        <v>8447</v>
      </c>
      <c r="Y391">
        <v>5202025015</v>
      </c>
    </row>
    <row r="392" spans="1:25" x14ac:dyDescent="0.25">
      <c r="A392">
        <v>6230</v>
      </c>
      <c r="B392" t="s">
        <v>384</v>
      </c>
      <c r="C392">
        <v>2158763</v>
      </c>
      <c r="D392">
        <v>1930000</v>
      </c>
      <c r="E392">
        <v>404000</v>
      </c>
      <c r="F392">
        <v>-0.11849999999999999</v>
      </c>
      <c r="G392">
        <v>1.1185</v>
      </c>
      <c r="H392">
        <v>1000</v>
      </c>
      <c r="I392">
        <v>1984342</v>
      </c>
      <c r="J392">
        <v>3898400.7</v>
      </c>
      <c r="K392">
        <v>-8.7900000000000006E-2</v>
      </c>
      <c r="L392">
        <v>1.0879000000000001</v>
      </c>
      <c r="M392">
        <v>9649.51</v>
      </c>
      <c r="N392">
        <v>861627</v>
      </c>
      <c r="O392">
        <v>0</v>
      </c>
      <c r="P392">
        <v>-1.5054000000000001</v>
      </c>
      <c r="Q392">
        <v>2.5053999999999998</v>
      </c>
      <c r="R392">
        <v>0</v>
      </c>
      <c r="S392">
        <v>0</v>
      </c>
      <c r="T392">
        <v>10649.51</v>
      </c>
      <c r="U392">
        <v>10649.51</v>
      </c>
      <c r="V392">
        <v>0</v>
      </c>
      <c r="W392" t="s">
        <v>434</v>
      </c>
      <c r="X392">
        <v>404</v>
      </c>
      <c r="Y392">
        <v>872140423</v>
      </c>
    </row>
    <row r="393" spans="1:25" x14ac:dyDescent="0.25">
      <c r="A393">
        <v>6237</v>
      </c>
      <c r="B393" t="s">
        <v>385</v>
      </c>
      <c r="C393">
        <v>1026996</v>
      </c>
      <c r="D393">
        <v>1930000</v>
      </c>
      <c r="E393">
        <v>1372000</v>
      </c>
      <c r="F393">
        <v>0.46789999999999998</v>
      </c>
      <c r="G393">
        <v>0.53210000000000002</v>
      </c>
      <c r="H393">
        <v>1000</v>
      </c>
      <c r="I393">
        <v>1984342</v>
      </c>
      <c r="J393">
        <v>12529924.43</v>
      </c>
      <c r="K393">
        <v>0.48249999999999998</v>
      </c>
      <c r="L393">
        <v>0.51749999999999996</v>
      </c>
      <c r="M393">
        <v>9132.6</v>
      </c>
      <c r="N393">
        <v>861627</v>
      </c>
      <c r="O393">
        <v>0</v>
      </c>
      <c r="P393">
        <v>-0.19189999999999999</v>
      </c>
      <c r="Q393">
        <v>1.1919</v>
      </c>
      <c r="R393">
        <v>0</v>
      </c>
      <c r="S393">
        <v>0.48099999999999998</v>
      </c>
      <c r="T393">
        <v>10132.6</v>
      </c>
      <c r="U393">
        <v>10132.6</v>
      </c>
      <c r="V393">
        <v>0</v>
      </c>
      <c r="W393" t="s">
        <v>434</v>
      </c>
      <c r="X393">
        <v>1372</v>
      </c>
      <c r="Y393">
        <v>1409038805</v>
      </c>
    </row>
    <row r="394" spans="1:25" x14ac:dyDescent="0.25">
      <c r="A394">
        <v>6244</v>
      </c>
      <c r="B394" t="s">
        <v>386</v>
      </c>
      <c r="C394">
        <v>1399039</v>
      </c>
      <c r="D394">
        <v>1930000</v>
      </c>
      <c r="E394">
        <v>6175000</v>
      </c>
      <c r="F394">
        <v>0.27510000000000001</v>
      </c>
      <c r="G394">
        <v>0.72489999999999999</v>
      </c>
      <c r="H394">
        <v>1000</v>
      </c>
      <c r="I394">
        <v>1984342</v>
      </c>
      <c r="J394">
        <v>62947950</v>
      </c>
      <c r="K394">
        <v>0.29499999999999998</v>
      </c>
      <c r="L394">
        <v>0.70499999999999996</v>
      </c>
      <c r="M394">
        <v>10194</v>
      </c>
      <c r="N394">
        <v>861627</v>
      </c>
      <c r="O394">
        <v>25336075.23</v>
      </c>
      <c r="P394">
        <v>-0.62370000000000003</v>
      </c>
      <c r="Q394">
        <v>1.6236999999999999</v>
      </c>
      <c r="R394">
        <v>4103.01</v>
      </c>
      <c r="S394">
        <v>4.7300000000000002E-2</v>
      </c>
      <c r="T394">
        <v>15297.01</v>
      </c>
      <c r="U394">
        <v>15297.01</v>
      </c>
      <c r="V394">
        <v>0</v>
      </c>
      <c r="W394" t="s">
        <v>434</v>
      </c>
      <c r="X394">
        <v>6175</v>
      </c>
      <c r="Y394">
        <v>8639068900</v>
      </c>
    </row>
    <row r="395" spans="1:25" x14ac:dyDescent="0.25">
      <c r="A395">
        <v>6251</v>
      </c>
      <c r="B395" t="s">
        <v>387</v>
      </c>
      <c r="C395">
        <v>479067</v>
      </c>
      <c r="D395">
        <v>1930000</v>
      </c>
      <c r="E395">
        <v>246000</v>
      </c>
      <c r="F395">
        <v>0.75180000000000002</v>
      </c>
      <c r="G395">
        <v>0.2482</v>
      </c>
      <c r="H395">
        <v>1000</v>
      </c>
      <c r="I395">
        <v>1984342</v>
      </c>
      <c r="J395">
        <v>2507724</v>
      </c>
      <c r="K395">
        <v>0.75860000000000005</v>
      </c>
      <c r="L395">
        <v>0.2414</v>
      </c>
      <c r="M395">
        <v>10194</v>
      </c>
      <c r="N395">
        <v>861627</v>
      </c>
      <c r="O395">
        <v>965654.47</v>
      </c>
      <c r="P395">
        <v>0.44400000000000001</v>
      </c>
      <c r="Q395">
        <v>0.55600000000000005</v>
      </c>
      <c r="R395">
        <v>3925.42</v>
      </c>
      <c r="S395">
        <v>0.67649999999999999</v>
      </c>
      <c r="T395">
        <v>15119.42</v>
      </c>
      <c r="U395">
        <v>15119.42</v>
      </c>
      <c r="V395">
        <v>0</v>
      </c>
      <c r="W395" t="s">
        <v>434</v>
      </c>
      <c r="X395">
        <v>246</v>
      </c>
      <c r="Y395">
        <v>117850375</v>
      </c>
    </row>
    <row r="396" spans="1:25" x14ac:dyDescent="0.25">
      <c r="A396">
        <v>6293</v>
      </c>
      <c r="B396" t="s">
        <v>388</v>
      </c>
      <c r="C396">
        <v>2993867</v>
      </c>
      <c r="D396">
        <v>1930000</v>
      </c>
      <c r="E396">
        <v>624000</v>
      </c>
      <c r="F396">
        <v>-0.55120000000000002</v>
      </c>
      <c r="G396">
        <v>1.5511999999999999</v>
      </c>
      <c r="H396">
        <v>1000</v>
      </c>
      <c r="I396">
        <v>1984342</v>
      </c>
      <c r="J396">
        <v>6361056</v>
      </c>
      <c r="K396">
        <v>-0.50870000000000004</v>
      </c>
      <c r="L396">
        <v>1.5086999999999999</v>
      </c>
      <c r="M396">
        <v>10194</v>
      </c>
      <c r="N396">
        <v>861627</v>
      </c>
      <c r="O396">
        <v>429238.66</v>
      </c>
      <c r="P396">
        <v>-2.4746999999999999</v>
      </c>
      <c r="Q396">
        <v>3.4746999999999999</v>
      </c>
      <c r="R396">
        <v>687.88</v>
      </c>
      <c r="S396">
        <v>0</v>
      </c>
      <c r="T396">
        <v>11881.88</v>
      </c>
      <c r="U396">
        <v>11881.88</v>
      </c>
      <c r="V396">
        <v>0</v>
      </c>
      <c r="W396" t="s">
        <v>434</v>
      </c>
      <c r="X396">
        <v>624</v>
      </c>
      <c r="Y396">
        <v>1868173198</v>
      </c>
    </row>
    <row r="397" spans="1:25" x14ac:dyDescent="0.25">
      <c r="A397">
        <v>6300</v>
      </c>
      <c r="B397" t="s">
        <v>389</v>
      </c>
      <c r="C397">
        <v>730341</v>
      </c>
      <c r="D397">
        <v>1930000</v>
      </c>
      <c r="E397">
        <v>8296000</v>
      </c>
      <c r="F397">
        <v>0.62160000000000004</v>
      </c>
      <c r="G397">
        <v>0.37840000000000001</v>
      </c>
      <c r="H397">
        <v>1000</v>
      </c>
      <c r="I397">
        <v>1984342</v>
      </c>
      <c r="J397">
        <v>84569424</v>
      </c>
      <c r="K397">
        <v>0.63190000000000002</v>
      </c>
      <c r="L397">
        <v>0.36809999999999998</v>
      </c>
      <c r="M397">
        <v>10194</v>
      </c>
      <c r="N397">
        <v>861627</v>
      </c>
      <c r="O397">
        <v>2897794.96</v>
      </c>
      <c r="P397">
        <v>0.15240000000000001</v>
      </c>
      <c r="Q397">
        <v>0.84760000000000002</v>
      </c>
      <c r="R397">
        <v>349.3</v>
      </c>
      <c r="S397">
        <v>0.61650000000000005</v>
      </c>
      <c r="T397">
        <v>11543.3</v>
      </c>
      <c r="U397">
        <v>11543.3</v>
      </c>
      <c r="V397">
        <v>0</v>
      </c>
      <c r="W397" t="s">
        <v>434</v>
      </c>
      <c r="X397">
        <v>8296</v>
      </c>
      <c r="Y397">
        <v>6058909440</v>
      </c>
    </row>
    <row r="398" spans="1:25" x14ac:dyDescent="0.25">
      <c r="A398">
        <v>6307</v>
      </c>
      <c r="B398" t="s">
        <v>390</v>
      </c>
      <c r="C398">
        <v>1062252</v>
      </c>
      <c r="D398">
        <v>1930000</v>
      </c>
      <c r="E398">
        <v>6432000</v>
      </c>
      <c r="F398">
        <v>0.4496</v>
      </c>
      <c r="G398">
        <v>0.5504</v>
      </c>
      <c r="H398">
        <v>1000</v>
      </c>
      <c r="I398">
        <v>1984342</v>
      </c>
      <c r="J398">
        <v>63382623.380000003</v>
      </c>
      <c r="K398">
        <v>0.4647</v>
      </c>
      <c r="L398">
        <v>0.5353</v>
      </c>
      <c r="M398">
        <v>9854.26</v>
      </c>
      <c r="N398">
        <v>861627</v>
      </c>
      <c r="O398">
        <v>0</v>
      </c>
      <c r="P398">
        <v>-0.23280000000000001</v>
      </c>
      <c r="Q398">
        <v>1.2327999999999999</v>
      </c>
      <c r="R398">
        <v>0</v>
      </c>
      <c r="S398">
        <v>0.46329999999999999</v>
      </c>
      <c r="T398">
        <v>10854.26</v>
      </c>
      <c r="U398">
        <v>10854.26</v>
      </c>
      <c r="V398">
        <v>0</v>
      </c>
      <c r="W398" t="s">
        <v>434</v>
      </c>
      <c r="X398">
        <v>6432</v>
      </c>
      <c r="Y398">
        <v>6832407753</v>
      </c>
    </row>
    <row r="399" spans="1:25" x14ac:dyDescent="0.25">
      <c r="A399">
        <v>6328</v>
      </c>
      <c r="B399" t="s">
        <v>392</v>
      </c>
      <c r="C399">
        <v>734493</v>
      </c>
      <c r="D399">
        <v>1930000</v>
      </c>
      <c r="E399">
        <v>3914000</v>
      </c>
      <c r="F399">
        <v>0.61939999999999995</v>
      </c>
      <c r="G399">
        <v>0.38059999999999999</v>
      </c>
      <c r="H399">
        <v>1000</v>
      </c>
      <c r="I399">
        <v>1984342</v>
      </c>
      <c r="J399">
        <v>39899316</v>
      </c>
      <c r="K399">
        <v>0.62990000000000002</v>
      </c>
      <c r="L399">
        <v>0.37009999999999998</v>
      </c>
      <c r="M399">
        <v>10194</v>
      </c>
      <c r="N399">
        <v>861627</v>
      </c>
      <c r="O399">
        <v>6485694.6900000004</v>
      </c>
      <c r="P399">
        <v>0.14760000000000001</v>
      </c>
      <c r="Q399">
        <v>0.85240000000000005</v>
      </c>
      <c r="R399">
        <v>1657.05</v>
      </c>
      <c r="S399">
        <v>0.56689999999999996</v>
      </c>
      <c r="T399">
        <v>12851.05</v>
      </c>
      <c r="U399">
        <v>12851.05</v>
      </c>
      <c r="V399">
        <v>0</v>
      </c>
      <c r="W399" t="s">
        <v>434</v>
      </c>
      <c r="X399">
        <v>3914</v>
      </c>
      <c r="Y399">
        <v>2874804134</v>
      </c>
    </row>
    <row r="400" spans="1:25" x14ac:dyDescent="0.25">
      <c r="A400">
        <v>6370</v>
      </c>
      <c r="B400" t="s">
        <v>395</v>
      </c>
      <c r="C400">
        <v>673003</v>
      </c>
      <c r="D400">
        <v>1930000</v>
      </c>
      <c r="E400">
        <v>1836000</v>
      </c>
      <c r="F400">
        <v>0.65129999999999999</v>
      </c>
      <c r="G400">
        <v>0.34870000000000001</v>
      </c>
      <c r="H400">
        <v>1000</v>
      </c>
      <c r="I400">
        <v>1984342</v>
      </c>
      <c r="J400">
        <v>18716184</v>
      </c>
      <c r="K400">
        <v>0.66080000000000005</v>
      </c>
      <c r="L400">
        <v>0.3392</v>
      </c>
      <c r="M400">
        <v>10194</v>
      </c>
      <c r="N400">
        <v>861627</v>
      </c>
      <c r="O400">
        <v>2487571.89</v>
      </c>
      <c r="P400">
        <v>0.21890000000000001</v>
      </c>
      <c r="Q400">
        <v>0.78110000000000002</v>
      </c>
      <c r="R400">
        <v>1354.89</v>
      </c>
      <c r="S400">
        <v>0.61240000000000006</v>
      </c>
      <c r="T400">
        <v>12548.89</v>
      </c>
      <c r="U400">
        <v>12548.89</v>
      </c>
      <c r="V400">
        <v>0</v>
      </c>
      <c r="W400" t="s">
        <v>434</v>
      </c>
      <c r="X400">
        <v>1836</v>
      </c>
      <c r="Y400">
        <v>1235633832</v>
      </c>
    </row>
    <row r="401" spans="1:25" x14ac:dyDescent="0.25">
      <c r="A401">
        <v>6321</v>
      </c>
      <c r="B401" t="s">
        <v>391</v>
      </c>
      <c r="C401">
        <v>605650</v>
      </c>
      <c r="D401">
        <v>1930000</v>
      </c>
      <c r="E401">
        <v>1135000</v>
      </c>
      <c r="F401">
        <v>0.68620000000000003</v>
      </c>
      <c r="G401">
        <v>0.31380000000000002</v>
      </c>
      <c r="H401">
        <v>1000</v>
      </c>
      <c r="I401">
        <v>1984342</v>
      </c>
      <c r="J401">
        <v>11570190</v>
      </c>
      <c r="K401">
        <v>0.69479999999999997</v>
      </c>
      <c r="L401">
        <v>0.30520000000000003</v>
      </c>
      <c r="M401">
        <v>10194</v>
      </c>
      <c r="N401">
        <v>861627</v>
      </c>
      <c r="O401">
        <v>3859589.77</v>
      </c>
      <c r="P401">
        <v>0.29709999999999998</v>
      </c>
      <c r="Q401">
        <v>0.70289999999999997</v>
      </c>
      <c r="R401">
        <v>3400.52</v>
      </c>
      <c r="S401">
        <v>0.60150000000000003</v>
      </c>
      <c r="T401">
        <v>14594.52</v>
      </c>
      <c r="U401">
        <v>14594.52</v>
      </c>
      <c r="V401">
        <v>0</v>
      </c>
      <c r="W401" t="s">
        <v>434</v>
      </c>
      <c r="X401">
        <v>1135</v>
      </c>
      <c r="Y401">
        <v>687412461</v>
      </c>
    </row>
    <row r="402" spans="1:25" x14ac:dyDescent="0.25">
      <c r="A402">
        <v>6335</v>
      </c>
      <c r="B402" t="s">
        <v>393</v>
      </c>
      <c r="C402">
        <v>1206120</v>
      </c>
      <c r="D402">
        <v>1930000</v>
      </c>
      <c r="E402">
        <v>1194000</v>
      </c>
      <c r="F402">
        <v>0.37509999999999999</v>
      </c>
      <c r="G402">
        <v>0.62490000000000001</v>
      </c>
      <c r="H402">
        <v>1000</v>
      </c>
      <c r="I402">
        <v>1984342</v>
      </c>
      <c r="J402">
        <v>10376416.029999999</v>
      </c>
      <c r="K402">
        <v>0.39219999999999999</v>
      </c>
      <c r="L402">
        <v>0.60780000000000001</v>
      </c>
      <c r="M402">
        <v>8690.4699999999993</v>
      </c>
      <c r="N402">
        <v>861627</v>
      </c>
      <c r="O402">
        <v>0</v>
      </c>
      <c r="P402">
        <v>-0.39979999999999999</v>
      </c>
      <c r="Q402">
        <v>1.3997999999999999</v>
      </c>
      <c r="R402">
        <v>0</v>
      </c>
      <c r="S402">
        <v>0.39040000000000002</v>
      </c>
      <c r="T402">
        <v>9690.4699999999993</v>
      </c>
      <c r="U402">
        <v>9690.4699999999993</v>
      </c>
      <c r="V402">
        <v>0</v>
      </c>
      <c r="W402" t="s">
        <v>434</v>
      </c>
      <c r="X402">
        <v>1194</v>
      </c>
      <c r="Y402">
        <v>1440107398</v>
      </c>
    </row>
    <row r="403" spans="1:25" x14ac:dyDescent="0.25">
      <c r="A403">
        <v>6354</v>
      </c>
      <c r="B403" t="s">
        <v>394</v>
      </c>
      <c r="C403">
        <v>820765</v>
      </c>
      <c r="D403">
        <v>1930000</v>
      </c>
      <c r="E403">
        <v>270000</v>
      </c>
      <c r="F403">
        <v>0.57469999999999999</v>
      </c>
      <c r="G403">
        <v>0.42530000000000001</v>
      </c>
      <c r="H403">
        <v>1000</v>
      </c>
      <c r="I403">
        <v>1984342</v>
      </c>
      <c r="J403">
        <v>2752380</v>
      </c>
      <c r="K403">
        <v>0.58640000000000003</v>
      </c>
      <c r="L403">
        <v>0.41360000000000002</v>
      </c>
      <c r="M403">
        <v>10194</v>
      </c>
      <c r="N403">
        <v>861627</v>
      </c>
      <c r="O403">
        <v>747531.98</v>
      </c>
      <c r="P403">
        <v>4.7399999999999998E-2</v>
      </c>
      <c r="Q403">
        <v>0.9526</v>
      </c>
      <c r="R403">
        <v>2768.64</v>
      </c>
      <c r="S403">
        <v>0.47870000000000001</v>
      </c>
      <c r="T403">
        <v>13962.64</v>
      </c>
      <c r="U403">
        <v>13962.64</v>
      </c>
      <c r="V403">
        <v>0</v>
      </c>
      <c r="W403" t="s">
        <v>434</v>
      </c>
      <c r="X403">
        <v>270</v>
      </c>
      <c r="Y403">
        <v>221606612</v>
      </c>
    </row>
    <row r="404" spans="1:25" x14ac:dyDescent="0.25">
      <c r="A404">
        <v>6384</v>
      </c>
      <c r="B404" t="s">
        <v>396</v>
      </c>
      <c r="C404">
        <v>993908</v>
      </c>
      <c r="D404">
        <v>1930000</v>
      </c>
      <c r="E404">
        <v>862000</v>
      </c>
      <c r="F404">
        <v>0.48499999999999999</v>
      </c>
      <c r="G404">
        <v>0.51500000000000001</v>
      </c>
      <c r="H404">
        <v>1000</v>
      </c>
      <c r="I404">
        <v>1984342</v>
      </c>
      <c r="J404">
        <v>8787228</v>
      </c>
      <c r="K404">
        <v>0.49909999999999999</v>
      </c>
      <c r="L404">
        <v>0.50090000000000001</v>
      </c>
      <c r="M404">
        <v>10194</v>
      </c>
      <c r="N404">
        <v>861627</v>
      </c>
      <c r="O404">
        <v>2606189.9500000002</v>
      </c>
      <c r="P404">
        <v>-0.1535</v>
      </c>
      <c r="Q404">
        <v>1.1535</v>
      </c>
      <c r="R404">
        <v>3023.42</v>
      </c>
      <c r="S404">
        <v>0.35930000000000001</v>
      </c>
      <c r="T404">
        <v>14217.42</v>
      </c>
      <c r="U404">
        <v>14217.42</v>
      </c>
      <c r="V404">
        <v>0</v>
      </c>
      <c r="W404" t="s">
        <v>434</v>
      </c>
      <c r="X404">
        <v>862</v>
      </c>
      <c r="Y404">
        <v>856748897</v>
      </c>
    </row>
    <row r="405" spans="1:25" x14ac:dyDescent="0.25">
      <c r="A405">
        <v>6412</v>
      </c>
      <c r="B405" t="s">
        <v>397</v>
      </c>
      <c r="C405">
        <v>1264922</v>
      </c>
      <c r="D405">
        <v>2895000</v>
      </c>
      <c r="E405">
        <v>478000</v>
      </c>
      <c r="F405">
        <v>0.56310000000000004</v>
      </c>
      <c r="G405">
        <v>0.43690000000000001</v>
      </c>
      <c r="H405">
        <v>1000</v>
      </c>
      <c r="I405">
        <v>2976513</v>
      </c>
      <c r="J405">
        <v>4872732</v>
      </c>
      <c r="K405">
        <v>0.57499999999999996</v>
      </c>
      <c r="L405">
        <v>0.42499999999999999</v>
      </c>
      <c r="M405">
        <v>10194</v>
      </c>
      <c r="N405">
        <v>1292440</v>
      </c>
      <c r="O405">
        <v>428242.23</v>
      </c>
      <c r="P405">
        <v>2.1299999999999999E-2</v>
      </c>
      <c r="Q405">
        <v>0.97870000000000001</v>
      </c>
      <c r="R405">
        <v>895.9</v>
      </c>
      <c r="S405">
        <v>0.53300000000000003</v>
      </c>
      <c r="T405">
        <v>12089.9</v>
      </c>
      <c r="U405">
        <v>12089.9</v>
      </c>
      <c r="V405">
        <v>0</v>
      </c>
      <c r="W405" t="s">
        <v>435</v>
      </c>
      <c r="X405">
        <v>478</v>
      </c>
      <c r="Y405">
        <v>604632844</v>
      </c>
    </row>
    <row r="406" spans="1:25" x14ac:dyDescent="0.25">
      <c r="A406">
        <v>6440</v>
      </c>
      <c r="B406" t="s">
        <v>400</v>
      </c>
      <c r="C406">
        <v>1334737</v>
      </c>
      <c r="D406">
        <v>1930000</v>
      </c>
      <c r="E406">
        <v>166000</v>
      </c>
      <c r="F406">
        <v>0.30840000000000001</v>
      </c>
      <c r="G406">
        <v>0.69159999999999999</v>
      </c>
      <c r="H406">
        <v>1000</v>
      </c>
      <c r="I406">
        <v>1984342</v>
      </c>
      <c r="J406">
        <v>1692204</v>
      </c>
      <c r="K406">
        <v>0.32740000000000002</v>
      </c>
      <c r="L406">
        <v>0.67259999999999998</v>
      </c>
      <c r="M406">
        <v>10194</v>
      </c>
      <c r="N406">
        <v>861627</v>
      </c>
      <c r="O406">
        <v>482106.2</v>
      </c>
      <c r="P406">
        <v>-0.54910000000000003</v>
      </c>
      <c r="Q406">
        <v>1.5490999999999999</v>
      </c>
      <c r="R406">
        <v>2904.25</v>
      </c>
      <c r="S406">
        <v>0.14549999999999999</v>
      </c>
      <c r="T406">
        <v>14098.25</v>
      </c>
      <c r="U406">
        <v>14098.25</v>
      </c>
      <c r="V406">
        <v>0</v>
      </c>
      <c r="W406" t="s">
        <v>434</v>
      </c>
      <c r="X406">
        <v>166</v>
      </c>
      <c r="Y406">
        <v>221566364</v>
      </c>
    </row>
    <row r="407" spans="1:25" x14ac:dyDescent="0.25">
      <c r="A407">
        <v>6419</v>
      </c>
      <c r="B407" t="s">
        <v>398</v>
      </c>
      <c r="C407">
        <v>1027685</v>
      </c>
      <c r="D407">
        <v>1930000</v>
      </c>
      <c r="E407">
        <v>2786000</v>
      </c>
      <c r="F407">
        <v>0.46750000000000003</v>
      </c>
      <c r="G407">
        <v>0.53249999999999997</v>
      </c>
      <c r="H407">
        <v>1000</v>
      </c>
      <c r="I407">
        <v>1984342</v>
      </c>
      <c r="J407">
        <v>28400484</v>
      </c>
      <c r="K407">
        <v>0.48209999999999997</v>
      </c>
      <c r="L407">
        <v>0.51790000000000003</v>
      </c>
      <c r="M407">
        <v>10194</v>
      </c>
      <c r="N407">
        <v>861627</v>
      </c>
      <c r="O407">
        <v>834698.91</v>
      </c>
      <c r="P407">
        <v>-0.19270000000000001</v>
      </c>
      <c r="Q407">
        <v>1.1927000000000001</v>
      </c>
      <c r="R407">
        <v>299.60000000000002</v>
      </c>
      <c r="S407">
        <v>0.4632</v>
      </c>
      <c r="T407">
        <v>11493.6</v>
      </c>
      <c r="U407">
        <v>11493.6</v>
      </c>
      <c r="V407">
        <v>0</v>
      </c>
      <c r="W407" t="s">
        <v>434</v>
      </c>
      <c r="X407">
        <v>2786</v>
      </c>
      <c r="Y407">
        <v>2863131717</v>
      </c>
    </row>
    <row r="408" spans="1:25" x14ac:dyDescent="0.25">
      <c r="A408">
        <v>6426</v>
      </c>
      <c r="B408" t="s">
        <v>399</v>
      </c>
      <c r="C408">
        <v>505467</v>
      </c>
      <c r="D408">
        <v>1930000</v>
      </c>
      <c r="E408">
        <v>778000</v>
      </c>
      <c r="F408">
        <v>0.73809999999999998</v>
      </c>
      <c r="G408">
        <v>0.26190000000000002</v>
      </c>
      <c r="H408">
        <v>1000</v>
      </c>
      <c r="I408">
        <v>1984342</v>
      </c>
      <c r="J408">
        <v>7930932</v>
      </c>
      <c r="K408">
        <v>0.74529999999999996</v>
      </c>
      <c r="L408">
        <v>0.25469999999999998</v>
      </c>
      <c r="M408">
        <v>10194</v>
      </c>
      <c r="N408">
        <v>861627</v>
      </c>
      <c r="O408">
        <v>409918.41</v>
      </c>
      <c r="P408">
        <v>0.41339999999999999</v>
      </c>
      <c r="Q408">
        <v>0.58660000000000001</v>
      </c>
      <c r="R408">
        <v>526.89</v>
      </c>
      <c r="S408">
        <v>0.72970000000000002</v>
      </c>
      <c r="T408">
        <v>11720.89</v>
      </c>
      <c r="U408">
        <v>11720.89</v>
      </c>
      <c r="V408">
        <v>0</v>
      </c>
      <c r="W408" t="s">
        <v>434</v>
      </c>
      <c r="X408">
        <v>778</v>
      </c>
      <c r="Y408">
        <v>393253375</v>
      </c>
    </row>
    <row r="409" spans="1:25" x14ac:dyDescent="0.25">
      <c r="A409">
        <v>6461</v>
      </c>
      <c r="B409" t="s">
        <v>401</v>
      </c>
      <c r="C409">
        <v>884339</v>
      </c>
      <c r="D409">
        <v>1930000</v>
      </c>
      <c r="E409">
        <v>2192000</v>
      </c>
      <c r="F409">
        <v>0.54179999999999995</v>
      </c>
      <c r="G409">
        <v>0.4582</v>
      </c>
      <c r="H409">
        <v>1000</v>
      </c>
      <c r="I409">
        <v>1984342</v>
      </c>
      <c r="J409">
        <v>22345248</v>
      </c>
      <c r="K409">
        <v>0.55430000000000001</v>
      </c>
      <c r="L409">
        <v>0.44569999999999999</v>
      </c>
      <c r="M409">
        <v>10194</v>
      </c>
      <c r="N409">
        <v>861627</v>
      </c>
      <c r="O409">
        <v>8186537.2000000002</v>
      </c>
      <c r="P409">
        <v>-2.64E-2</v>
      </c>
      <c r="Q409">
        <v>1.0264</v>
      </c>
      <c r="R409">
        <v>3734.73</v>
      </c>
      <c r="S409">
        <v>0.40820000000000001</v>
      </c>
      <c r="T409">
        <v>14928.73</v>
      </c>
      <c r="U409">
        <v>14928.73</v>
      </c>
      <c r="V409">
        <v>0</v>
      </c>
      <c r="W409" t="s">
        <v>434</v>
      </c>
      <c r="X409">
        <v>2192</v>
      </c>
      <c r="Y409">
        <v>1938470746</v>
      </c>
    </row>
    <row r="410" spans="1:25" x14ac:dyDescent="0.25">
      <c r="A410">
        <v>6470</v>
      </c>
      <c r="B410" t="s">
        <v>402</v>
      </c>
      <c r="C410">
        <v>975453</v>
      </c>
      <c r="D410">
        <v>1930000</v>
      </c>
      <c r="E410">
        <v>2170000</v>
      </c>
      <c r="F410">
        <v>0.49459999999999998</v>
      </c>
      <c r="G410">
        <v>0.50539999999999996</v>
      </c>
      <c r="H410">
        <v>1000</v>
      </c>
      <c r="I410">
        <v>1984342</v>
      </c>
      <c r="J410">
        <v>22120980</v>
      </c>
      <c r="K410">
        <v>0.50839999999999996</v>
      </c>
      <c r="L410">
        <v>0.49159999999999998</v>
      </c>
      <c r="M410">
        <v>10194</v>
      </c>
      <c r="N410">
        <v>861627</v>
      </c>
      <c r="O410">
        <v>7433038.04</v>
      </c>
      <c r="P410">
        <v>-0.1321</v>
      </c>
      <c r="Q410">
        <v>1.1321000000000001</v>
      </c>
      <c r="R410">
        <v>3425.36</v>
      </c>
      <c r="S410">
        <v>0.3574</v>
      </c>
      <c r="T410">
        <v>14619.36</v>
      </c>
      <c r="U410">
        <v>14619.36</v>
      </c>
      <c r="V410">
        <v>0</v>
      </c>
      <c r="W410" t="s">
        <v>434</v>
      </c>
      <c r="X410">
        <v>2170</v>
      </c>
      <c r="Y410">
        <v>2116733564</v>
      </c>
    </row>
    <row r="411" spans="1:25" x14ac:dyDescent="0.25">
      <c r="A411">
        <v>6475</v>
      </c>
      <c r="B411" t="s">
        <v>403</v>
      </c>
      <c r="C411">
        <v>1868745</v>
      </c>
      <c r="D411">
        <v>1930000</v>
      </c>
      <c r="E411">
        <v>553000</v>
      </c>
      <c r="F411">
        <v>3.1699999999999999E-2</v>
      </c>
      <c r="G411">
        <v>0.96830000000000005</v>
      </c>
      <c r="H411">
        <v>1000</v>
      </c>
      <c r="I411">
        <v>1984342</v>
      </c>
      <c r="J411">
        <v>5637282</v>
      </c>
      <c r="K411">
        <v>5.8299999999999998E-2</v>
      </c>
      <c r="L411">
        <v>0.94169999999999998</v>
      </c>
      <c r="M411">
        <v>10194</v>
      </c>
      <c r="N411">
        <v>861627</v>
      </c>
      <c r="O411">
        <v>556640.80000000005</v>
      </c>
      <c r="P411">
        <v>-1.1689000000000001</v>
      </c>
      <c r="Q411">
        <v>2.1688999999999998</v>
      </c>
      <c r="R411">
        <v>1006.58</v>
      </c>
      <c r="S411">
        <v>2.5999999999999999E-3</v>
      </c>
      <c r="T411">
        <v>12200.58</v>
      </c>
      <c r="U411">
        <v>12200.58</v>
      </c>
      <c r="V411">
        <v>0</v>
      </c>
      <c r="W411" t="s">
        <v>434</v>
      </c>
      <c r="X411">
        <v>553</v>
      </c>
      <c r="Y411">
        <v>1033416148</v>
      </c>
    </row>
    <row r="412" spans="1:25" x14ac:dyDescent="0.25">
      <c r="A412">
        <v>6482</v>
      </c>
      <c r="B412" t="s">
        <v>404</v>
      </c>
      <c r="C412">
        <v>3123758</v>
      </c>
      <c r="D412">
        <v>1930000</v>
      </c>
      <c r="E412">
        <v>510000</v>
      </c>
      <c r="F412">
        <v>-0.61850000000000005</v>
      </c>
      <c r="G412">
        <v>1.6185</v>
      </c>
      <c r="H412">
        <v>1000</v>
      </c>
      <c r="I412">
        <v>1984342</v>
      </c>
      <c r="J412">
        <v>5198940</v>
      </c>
      <c r="K412">
        <v>-0.57420000000000004</v>
      </c>
      <c r="L412">
        <v>1.5742</v>
      </c>
      <c r="M412">
        <v>10194</v>
      </c>
      <c r="N412">
        <v>861627</v>
      </c>
      <c r="O412">
        <v>3400536.56</v>
      </c>
      <c r="P412">
        <v>-2.6254</v>
      </c>
      <c r="Q412">
        <v>3.6254</v>
      </c>
      <c r="R412">
        <v>6667.72</v>
      </c>
      <c r="S412">
        <v>0</v>
      </c>
      <c r="T412">
        <v>17861.72</v>
      </c>
      <c r="U412">
        <v>17861.72</v>
      </c>
      <c r="V412">
        <v>0</v>
      </c>
      <c r="W412" t="s">
        <v>434</v>
      </c>
      <c r="X412">
        <v>510</v>
      </c>
      <c r="Y412">
        <v>1593116761</v>
      </c>
    </row>
    <row r="413" spans="1:25" x14ac:dyDescent="0.25">
      <c r="A413">
        <v>6545</v>
      </c>
      <c r="B413" t="s">
        <v>405</v>
      </c>
      <c r="C413">
        <v>3274422</v>
      </c>
      <c r="D413">
        <v>5790000</v>
      </c>
      <c r="E413">
        <v>959000</v>
      </c>
      <c r="F413">
        <v>0.4345</v>
      </c>
      <c r="G413">
        <v>0.5655</v>
      </c>
      <c r="H413">
        <v>1000</v>
      </c>
      <c r="I413">
        <v>5953026</v>
      </c>
      <c r="J413">
        <v>9776046</v>
      </c>
      <c r="K413">
        <v>0.45</v>
      </c>
      <c r="L413">
        <v>0.55000000000000004</v>
      </c>
      <c r="M413">
        <v>10194</v>
      </c>
      <c r="N413">
        <v>2584881</v>
      </c>
      <c r="O413">
        <v>6309858.8600000003</v>
      </c>
      <c r="P413">
        <v>-0.26679999999999998</v>
      </c>
      <c r="Q413">
        <v>1.2667999999999999</v>
      </c>
      <c r="R413">
        <v>6579.62</v>
      </c>
      <c r="S413">
        <v>0.18379999999999999</v>
      </c>
      <c r="T413">
        <v>17773.62</v>
      </c>
      <c r="U413">
        <v>17773.62</v>
      </c>
      <c r="V413">
        <v>0</v>
      </c>
      <c r="W413" t="s">
        <v>436</v>
      </c>
      <c r="X413">
        <v>959</v>
      </c>
      <c r="Y413">
        <v>3140170549</v>
      </c>
    </row>
    <row r="414" spans="1:25" x14ac:dyDescent="0.25">
      <c r="A414">
        <v>6608</v>
      </c>
      <c r="B414" t="s">
        <v>406</v>
      </c>
      <c r="C414">
        <v>995698</v>
      </c>
      <c r="D414">
        <v>1930000</v>
      </c>
      <c r="E414">
        <v>1548000</v>
      </c>
      <c r="F414">
        <v>0.48409999999999997</v>
      </c>
      <c r="G414">
        <v>0.51590000000000003</v>
      </c>
      <c r="H414">
        <v>1000</v>
      </c>
      <c r="I414">
        <v>1984342</v>
      </c>
      <c r="J414">
        <v>14717668.43</v>
      </c>
      <c r="K414">
        <v>0.49819999999999998</v>
      </c>
      <c r="L414">
        <v>0.50180000000000002</v>
      </c>
      <c r="M414">
        <v>9507.5400000000009</v>
      </c>
      <c r="N414">
        <v>861627</v>
      </c>
      <c r="O414">
        <v>0</v>
      </c>
      <c r="P414">
        <v>-0.15559999999999999</v>
      </c>
      <c r="Q414">
        <v>1.1556</v>
      </c>
      <c r="R414">
        <v>0</v>
      </c>
      <c r="S414">
        <v>0.49690000000000001</v>
      </c>
      <c r="T414">
        <v>10507.54</v>
      </c>
      <c r="U414">
        <v>10507.54</v>
      </c>
      <c r="V414">
        <v>0</v>
      </c>
      <c r="W414" t="s">
        <v>434</v>
      </c>
      <c r="X414">
        <v>1548</v>
      </c>
      <c r="Y414">
        <v>1541340404</v>
      </c>
    </row>
    <row r="415" spans="1:25" x14ac:dyDescent="0.25">
      <c r="A415">
        <v>6615</v>
      </c>
      <c r="B415" t="s">
        <v>407</v>
      </c>
      <c r="C415">
        <v>2099727</v>
      </c>
      <c r="D415">
        <v>1930000</v>
      </c>
      <c r="E415">
        <v>274000</v>
      </c>
      <c r="F415">
        <v>-8.7900000000000006E-2</v>
      </c>
      <c r="G415">
        <v>1.0879000000000001</v>
      </c>
      <c r="H415">
        <v>1000</v>
      </c>
      <c r="I415">
        <v>1984342</v>
      </c>
      <c r="J415">
        <v>2793156</v>
      </c>
      <c r="K415">
        <v>-5.8099999999999999E-2</v>
      </c>
      <c r="L415">
        <v>1.0581</v>
      </c>
      <c r="M415">
        <v>10194</v>
      </c>
      <c r="N415">
        <v>861627</v>
      </c>
      <c r="O415">
        <v>537278.5</v>
      </c>
      <c r="P415">
        <v>-1.4369000000000001</v>
      </c>
      <c r="Q415">
        <v>2.4369000000000001</v>
      </c>
      <c r="R415">
        <v>1960.87</v>
      </c>
      <c r="S415">
        <v>0</v>
      </c>
      <c r="T415">
        <v>13154.87</v>
      </c>
      <c r="U415">
        <v>13154.87</v>
      </c>
      <c r="V415" s="44">
        <v>1.8189889999999999E-12</v>
      </c>
      <c r="W415" t="s">
        <v>434</v>
      </c>
      <c r="X415">
        <v>274</v>
      </c>
      <c r="Y415">
        <v>575325263</v>
      </c>
    </row>
    <row r="416" spans="1:25" x14ac:dyDescent="0.25">
      <c r="A416">
        <v>6678</v>
      </c>
      <c r="B416" t="s">
        <v>408</v>
      </c>
      <c r="C416">
        <v>1593462</v>
      </c>
      <c r="D416">
        <v>1930000</v>
      </c>
      <c r="E416">
        <v>1844000</v>
      </c>
      <c r="F416">
        <v>0.1744</v>
      </c>
      <c r="G416">
        <v>0.8256</v>
      </c>
      <c r="H416">
        <v>1000</v>
      </c>
      <c r="I416">
        <v>1984342</v>
      </c>
      <c r="J416">
        <v>18797736</v>
      </c>
      <c r="K416">
        <v>0.19700000000000001</v>
      </c>
      <c r="L416">
        <v>0.80300000000000005</v>
      </c>
      <c r="M416">
        <v>10194</v>
      </c>
      <c r="N416">
        <v>861627</v>
      </c>
      <c r="O416">
        <v>2824358.09</v>
      </c>
      <c r="P416">
        <v>-0.84940000000000004</v>
      </c>
      <c r="Q416">
        <v>1.8493999999999999</v>
      </c>
      <c r="R416">
        <v>1531.65</v>
      </c>
      <c r="S416">
        <v>6.93E-2</v>
      </c>
      <c r="T416">
        <v>12725.65</v>
      </c>
      <c r="U416">
        <v>12725.65</v>
      </c>
      <c r="V416">
        <v>0</v>
      </c>
      <c r="W416" t="s">
        <v>434</v>
      </c>
      <c r="X416">
        <v>1844</v>
      </c>
      <c r="Y416">
        <v>2938344082</v>
      </c>
    </row>
    <row r="417" spans="1:25" x14ac:dyDescent="0.25">
      <c r="A417">
        <v>469</v>
      </c>
      <c r="B417" t="s">
        <v>45</v>
      </c>
      <c r="C417">
        <v>1238754</v>
      </c>
      <c r="D417">
        <v>1930000</v>
      </c>
      <c r="E417">
        <v>788000</v>
      </c>
      <c r="F417">
        <v>0.35820000000000002</v>
      </c>
      <c r="G417">
        <v>0.64180000000000004</v>
      </c>
      <c r="H417">
        <v>1000</v>
      </c>
      <c r="I417">
        <v>1984342</v>
      </c>
      <c r="J417">
        <v>8032872</v>
      </c>
      <c r="K417">
        <v>0.37569999999999998</v>
      </c>
      <c r="L417">
        <v>0.62429999999999997</v>
      </c>
      <c r="M417">
        <v>10194</v>
      </c>
      <c r="N417">
        <v>861627</v>
      </c>
      <c r="O417">
        <v>2681035.15</v>
      </c>
      <c r="P417">
        <v>-0.43769999999999998</v>
      </c>
      <c r="Q417">
        <v>1.4377</v>
      </c>
      <c r="R417">
        <v>3402.33</v>
      </c>
      <c r="S417">
        <v>0.18490000000000001</v>
      </c>
      <c r="T417">
        <v>14596.33</v>
      </c>
      <c r="U417">
        <v>14596.33</v>
      </c>
      <c r="V417">
        <v>0</v>
      </c>
      <c r="W417" t="s">
        <v>434</v>
      </c>
      <c r="X417">
        <v>788</v>
      </c>
      <c r="Y417">
        <v>976137953</v>
      </c>
    </row>
    <row r="418" spans="1:25" x14ac:dyDescent="0.25">
      <c r="A418">
        <v>6685</v>
      </c>
      <c r="B418" t="s">
        <v>409</v>
      </c>
      <c r="C418">
        <v>597800</v>
      </c>
      <c r="D418">
        <v>1930000</v>
      </c>
      <c r="E418">
        <v>5038000</v>
      </c>
      <c r="F418">
        <v>0.69030000000000002</v>
      </c>
      <c r="G418">
        <v>0.30969999999999998</v>
      </c>
      <c r="H418">
        <v>1000</v>
      </c>
      <c r="I418">
        <v>1984342</v>
      </c>
      <c r="J418">
        <v>51357372</v>
      </c>
      <c r="K418">
        <v>0.69869999999999999</v>
      </c>
      <c r="L418">
        <v>0.30130000000000001</v>
      </c>
      <c r="M418">
        <v>10194</v>
      </c>
      <c r="N418">
        <v>861627</v>
      </c>
      <c r="O418">
        <v>9280075.8300000001</v>
      </c>
      <c r="P418">
        <v>0.30620000000000003</v>
      </c>
      <c r="Q418">
        <v>0.69379999999999997</v>
      </c>
      <c r="R418">
        <v>1842.02</v>
      </c>
      <c r="S418">
        <v>0.64259999999999995</v>
      </c>
      <c r="T418">
        <v>13036.02</v>
      </c>
      <c r="U418">
        <v>13036.02</v>
      </c>
      <c r="V418">
        <v>0</v>
      </c>
      <c r="W418" t="s">
        <v>434</v>
      </c>
      <c r="X418">
        <v>5038</v>
      </c>
      <c r="Y418">
        <v>3011715643</v>
      </c>
    </row>
    <row r="419" spans="1:25" x14ac:dyDescent="0.25">
      <c r="A419">
        <v>6692</v>
      </c>
      <c r="B419" t="s">
        <v>410</v>
      </c>
      <c r="C419">
        <v>623901</v>
      </c>
      <c r="D419">
        <v>1930000</v>
      </c>
      <c r="E419">
        <v>1113000</v>
      </c>
      <c r="F419">
        <v>0.67669999999999997</v>
      </c>
      <c r="G419">
        <v>0.32329999999999998</v>
      </c>
      <c r="H419">
        <v>1000</v>
      </c>
      <c r="I419">
        <v>1984342</v>
      </c>
      <c r="J419">
        <v>11345922</v>
      </c>
      <c r="K419">
        <v>0.68559999999999999</v>
      </c>
      <c r="L419">
        <v>0.31440000000000001</v>
      </c>
      <c r="M419">
        <v>10194</v>
      </c>
      <c r="N419">
        <v>861627</v>
      </c>
      <c r="O419">
        <v>1019236.93</v>
      </c>
      <c r="P419">
        <v>0.27589999999999998</v>
      </c>
      <c r="Q419">
        <v>0.72409999999999997</v>
      </c>
      <c r="R419">
        <v>915.76</v>
      </c>
      <c r="S419">
        <v>0.65390000000000004</v>
      </c>
      <c r="T419">
        <v>12109.76</v>
      </c>
      <c r="U419">
        <v>12109.76</v>
      </c>
      <c r="V419">
        <v>0</v>
      </c>
      <c r="W419" t="s">
        <v>434</v>
      </c>
      <c r="X419">
        <v>1113</v>
      </c>
      <c r="Y419">
        <v>694402212</v>
      </c>
    </row>
    <row r="420" spans="1:25" x14ac:dyDescent="0.25">
      <c r="A420">
        <v>6713</v>
      </c>
      <c r="B420" t="s">
        <v>411</v>
      </c>
      <c r="C420">
        <v>885506</v>
      </c>
      <c r="D420">
        <v>1930000</v>
      </c>
      <c r="E420">
        <v>393000</v>
      </c>
      <c r="F420">
        <v>0.54120000000000001</v>
      </c>
      <c r="G420">
        <v>0.45879999999999999</v>
      </c>
      <c r="H420">
        <v>1000</v>
      </c>
      <c r="I420">
        <v>1984342</v>
      </c>
      <c r="J420">
        <v>4006242</v>
      </c>
      <c r="K420">
        <v>0.55379999999999996</v>
      </c>
      <c r="L420">
        <v>0.44619999999999999</v>
      </c>
      <c r="M420">
        <v>10194</v>
      </c>
      <c r="N420">
        <v>861627</v>
      </c>
      <c r="O420">
        <v>493176.02</v>
      </c>
      <c r="P420">
        <v>-2.7699999999999999E-2</v>
      </c>
      <c r="Q420">
        <v>1.0277000000000001</v>
      </c>
      <c r="R420">
        <v>1254.9000000000001</v>
      </c>
      <c r="S420">
        <v>0.49409999999999998</v>
      </c>
      <c r="T420">
        <v>12448.9</v>
      </c>
      <c r="U420">
        <v>12448.9</v>
      </c>
      <c r="V420">
        <v>0</v>
      </c>
      <c r="W420" t="s">
        <v>434</v>
      </c>
      <c r="X420">
        <v>393</v>
      </c>
      <c r="Y420">
        <v>348003962</v>
      </c>
    </row>
    <row r="421" spans="1:25" x14ac:dyDescent="0.25">
      <c r="A421">
        <v>6720</v>
      </c>
      <c r="B421" t="s">
        <v>412</v>
      </c>
      <c r="C421">
        <v>2641613</v>
      </c>
      <c r="D421">
        <v>2895000</v>
      </c>
      <c r="E421">
        <v>445000</v>
      </c>
      <c r="F421">
        <v>8.7499999999999994E-2</v>
      </c>
      <c r="G421">
        <v>0.91249999999999998</v>
      </c>
      <c r="H421">
        <v>1000</v>
      </c>
      <c r="I421">
        <v>2976513</v>
      </c>
      <c r="J421">
        <v>4536330</v>
      </c>
      <c r="K421">
        <v>0.1125</v>
      </c>
      <c r="L421">
        <v>0.88749999999999996</v>
      </c>
      <c r="M421">
        <v>10194</v>
      </c>
      <c r="N421">
        <v>1292440</v>
      </c>
      <c r="O421">
        <v>469355.67</v>
      </c>
      <c r="P421">
        <v>-1.0439000000000001</v>
      </c>
      <c r="Q421">
        <v>2.0438999999999998</v>
      </c>
      <c r="R421">
        <v>1054.73</v>
      </c>
      <c r="S421">
        <v>1.09E-2</v>
      </c>
      <c r="T421">
        <v>12248.73</v>
      </c>
      <c r="U421">
        <v>12248.73</v>
      </c>
      <c r="V421">
        <v>0</v>
      </c>
      <c r="W421" t="s">
        <v>435</v>
      </c>
      <c r="X421">
        <v>445</v>
      </c>
      <c r="Y421">
        <v>1175517900</v>
      </c>
    </row>
    <row r="422" spans="1:25" x14ac:dyDescent="0.25">
      <c r="A422">
        <v>6734</v>
      </c>
      <c r="B422" t="s">
        <v>413</v>
      </c>
      <c r="C422">
        <v>732473</v>
      </c>
      <c r="D422">
        <v>1930000</v>
      </c>
      <c r="E422">
        <v>1349000</v>
      </c>
      <c r="F422">
        <v>0.62050000000000005</v>
      </c>
      <c r="G422">
        <v>0.3795</v>
      </c>
      <c r="H422">
        <v>1000</v>
      </c>
      <c r="I422">
        <v>1984342</v>
      </c>
      <c r="J422">
        <v>13751706</v>
      </c>
      <c r="K422">
        <v>0.63090000000000002</v>
      </c>
      <c r="L422">
        <v>0.36909999999999998</v>
      </c>
      <c r="M422">
        <v>10194</v>
      </c>
      <c r="N422">
        <v>861627</v>
      </c>
      <c r="O422">
        <v>3031783.66</v>
      </c>
      <c r="P422">
        <v>0.14990000000000001</v>
      </c>
      <c r="Q422">
        <v>0.85009999999999997</v>
      </c>
      <c r="R422">
        <v>2247.4299999999998</v>
      </c>
      <c r="S422">
        <v>0.54969999999999997</v>
      </c>
      <c r="T422">
        <v>13441.43</v>
      </c>
      <c r="U422">
        <v>13441.43</v>
      </c>
      <c r="V422">
        <v>0</v>
      </c>
      <c r="W422" t="s">
        <v>434</v>
      </c>
      <c r="X422">
        <v>1349</v>
      </c>
      <c r="Y422">
        <v>988105518</v>
      </c>
    </row>
    <row r="423" spans="1:25" x14ac:dyDescent="0.25">
      <c r="A423">
        <v>6748</v>
      </c>
      <c r="B423" t="s">
        <v>414</v>
      </c>
      <c r="C423">
        <v>2033682</v>
      </c>
      <c r="D423">
        <v>2895000</v>
      </c>
      <c r="E423">
        <v>346000</v>
      </c>
      <c r="F423">
        <v>0.29749999999999999</v>
      </c>
      <c r="G423">
        <v>0.70250000000000001</v>
      </c>
      <c r="H423">
        <v>1000</v>
      </c>
      <c r="I423">
        <v>2976513</v>
      </c>
      <c r="J423">
        <v>3527124</v>
      </c>
      <c r="K423">
        <v>0.31680000000000003</v>
      </c>
      <c r="L423">
        <v>0.68320000000000003</v>
      </c>
      <c r="M423">
        <v>10194</v>
      </c>
      <c r="N423">
        <v>1292440</v>
      </c>
      <c r="O423">
        <v>812519.58</v>
      </c>
      <c r="P423">
        <v>-0.57350000000000001</v>
      </c>
      <c r="Q423">
        <v>1.5734999999999999</v>
      </c>
      <c r="R423">
        <v>2348.3200000000002</v>
      </c>
      <c r="S423">
        <v>0.161</v>
      </c>
      <c r="T423">
        <v>13542.32</v>
      </c>
      <c r="U423">
        <v>13542.32</v>
      </c>
      <c r="V423">
        <v>0</v>
      </c>
      <c r="W423" t="s">
        <v>435</v>
      </c>
      <c r="X423">
        <v>346</v>
      </c>
      <c r="Y423">
        <v>703654087</v>
      </c>
    </row>
    <row r="424" spans="1:2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45" customFormat="1" x14ac:dyDescent="0.25">
      <c r="E425" s="45">
        <f>SUM(E2:E424)</f>
        <v>831070000</v>
      </c>
      <c r="J425" s="45">
        <f>SUM(J2:J424)</f>
        <v>8399393892.7799988</v>
      </c>
      <c r="O425" s="45">
        <f>SUM(O2:O424)</f>
        <v>1106189344.23</v>
      </c>
      <c r="X425" s="45">
        <f>SUM(X2:X424)</f>
        <v>831070</v>
      </c>
      <c r="Y425" s="45">
        <f>SUM(Y2:Y424)</f>
        <v>762845589236</v>
      </c>
    </row>
    <row r="426" spans="1:25" x14ac:dyDescent="0.25">
      <c r="A426" s="41" t="s">
        <v>3</v>
      </c>
      <c r="B426" s="41" t="s">
        <v>474</v>
      </c>
      <c r="C426" s="41" t="s">
        <v>415</v>
      </c>
      <c r="D426" s="41" t="s">
        <v>416</v>
      </c>
      <c r="E426" s="41" t="s">
        <v>417</v>
      </c>
      <c r="F426" s="41" t="s">
        <v>475</v>
      </c>
      <c r="G426" s="41" t="s">
        <v>418</v>
      </c>
      <c r="H426" s="41" t="s">
        <v>419</v>
      </c>
      <c r="I426" s="41" t="s">
        <v>420</v>
      </c>
      <c r="J426" s="41" t="s">
        <v>421</v>
      </c>
      <c r="K426" s="41" t="s">
        <v>422</v>
      </c>
      <c r="L426" s="41" t="s">
        <v>423</v>
      </c>
      <c r="M426" s="41" t="s">
        <v>424</v>
      </c>
      <c r="N426" s="41" t="s">
        <v>425</v>
      </c>
      <c r="O426" s="41" t="s">
        <v>426</v>
      </c>
      <c r="P426" s="41" t="s">
        <v>427</v>
      </c>
      <c r="Q426" s="41" t="s">
        <v>428</v>
      </c>
      <c r="R426" s="41" t="s">
        <v>429</v>
      </c>
      <c r="S426" s="41" t="s">
        <v>430</v>
      </c>
      <c r="T426" s="41" t="s">
        <v>4</v>
      </c>
      <c r="U426" s="41" t="s">
        <v>431</v>
      </c>
      <c r="V426" s="41" t="s">
        <v>432</v>
      </c>
      <c r="W426" s="41" t="s">
        <v>456</v>
      </c>
      <c r="X426" s="41" t="s">
        <v>476</v>
      </c>
      <c r="Y426" s="41" t="s">
        <v>482</v>
      </c>
    </row>
  </sheetData>
  <sortState xmlns:xlrd2="http://schemas.microsoft.com/office/spreadsheetml/2017/richdata2" ref="A3:AA423">
    <sortCondition ref="B3:B423"/>
  </sortState>
  <phoneticPr fontId="0" type="noConversion"/>
  <pageMargins left="0.18" right="0.17" top="0.35" bottom="0.34" header="0.23" footer="0.21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Equal Aid Tiers</vt:lpstr>
      <vt:lpstr>Data</vt:lpstr>
      <vt:lpstr>'Equal Aid Tiers'!Print_Area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07-08 Equalization Aid Tier Explanation</dc:title>
  <dc:subject>Equalization Aid</dc:subject>
  <dc:creator>Karen A. Kucharz</dc:creator>
  <cp:keywords>equalization aid</cp:keywords>
  <dc:description>Bar graphs of the 07-08 Equalization Aid computation by tier.</dc:description>
  <cp:lastModifiedBy>Kucharz, Karen A. DPI</cp:lastModifiedBy>
  <cp:lastPrinted>2017-10-16T15:31:24Z</cp:lastPrinted>
  <dcterms:created xsi:type="dcterms:W3CDTF">2006-02-24T14:12:43Z</dcterms:created>
  <dcterms:modified xsi:type="dcterms:W3CDTF">2023-10-12T20:01:29Z</dcterms:modified>
  <cp:category>school finance</cp:category>
</cp:coreProperties>
</file>