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60" activeTab="0"/>
  </bookViews>
  <sheets>
    <sheet name="Simple Percent Method" sheetId="1" r:id="rId1"/>
    <sheet name="DATA" sheetId="2" r:id="rId2"/>
  </sheets>
  <definedNames>
    <definedName name="_xlfn.SINGLE" hidden="1">#NAME?</definedName>
    <definedName name="EQVALM10">'DATA'!$C$2:$C$426</definedName>
    <definedName name="MEMBER10">'DATA'!$P$2:$P$426</definedName>
    <definedName name="NAME">'DATA'!$B$2:$B$426</definedName>
    <definedName name="P10_TOTAL">'DATA'!$D$2:$D$426</definedName>
    <definedName name="P10S">'DATA'!$E$2:$E$426</definedName>
    <definedName name="PRICSTM">'DATA'!$T$2:$T$426</definedName>
    <definedName name="PRIDPC">'DATA'!$F$2:$F$426</definedName>
    <definedName name="PRIMAR10">'DATA'!$Q$2:$Q$426</definedName>
    <definedName name="_xlnm.Print_Area" localSheetId="0">'Simple Percent Method'!$A$1:$L$51</definedName>
    <definedName name="PRISPC">'DATA'!$G$2:$G$426</definedName>
    <definedName name="S10_TOTAL">'DATA'!$H$2:$H$426</definedName>
    <definedName name="S10S">'DATA'!$I$2:$I$426</definedName>
    <definedName name="SECCSTM">'DATA'!$U$2:$U$426</definedName>
    <definedName name="SECDPC">'DATA'!$J$2:$J$426</definedName>
    <definedName name="SECOND10">'DATA'!$R$2:$R$426</definedName>
    <definedName name="SECSPC">'DATA'!$K$2:$K$426</definedName>
    <definedName name="T10_TOTAL">'DATA'!$L$2:$L$426</definedName>
    <definedName name="T10S">'DATA'!$M$2:$M$426</definedName>
    <definedName name="TERCSTM">'DATA'!$V$2:$V$426</definedName>
    <definedName name="TERDPC">'DATA'!$N$2:$N$426</definedName>
    <definedName name="TERSPC">'DATA'!$O$2:$O$426</definedName>
    <definedName name="TERTIA10">'DATA'!$S$2:$S$426</definedName>
  </definedNames>
  <calcPr fullCalcOnLoad="1"/>
</workbook>
</file>

<file path=xl/sharedStrings.xml><?xml version="1.0" encoding="utf-8"?>
<sst xmlns="http://schemas.openxmlformats.org/spreadsheetml/2006/main" count="580" uniqueCount="483">
  <si>
    <t>Primary Tier</t>
  </si>
  <si>
    <t>Value Per</t>
  </si>
  <si>
    <t>Member</t>
  </si>
  <si>
    <t>Primary</t>
  </si>
  <si>
    <t>Guarantee</t>
  </si>
  <si>
    <t>=</t>
  </si>
  <si>
    <t>x</t>
  </si>
  <si>
    <t>Membership</t>
  </si>
  <si>
    <t>Shared Cost</t>
  </si>
  <si>
    <t>District Aid</t>
  </si>
  <si>
    <t>Primary Guarantee</t>
  </si>
  <si>
    <t>Per Member</t>
  </si>
  <si>
    <t>Percent of</t>
  </si>
  <si>
    <t>Equal Aid</t>
  </si>
  <si>
    <t>CODE</t>
  </si>
  <si>
    <t>NAME</t>
  </si>
  <si>
    <t>PRIDPC</t>
  </si>
  <si>
    <t>PRISPC</t>
  </si>
  <si>
    <t>SECDPC</t>
  </si>
  <si>
    <t>SECSPC</t>
  </si>
  <si>
    <t>TERDPC</t>
  </si>
  <si>
    <t>TERSPC</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</si>
  <si>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</si>
  <si>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</si>
  <si>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</si>
  <si>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</si>
  <si>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</si>
  <si>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</si>
  <si>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</si>
  <si>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</si>
  <si>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</si>
  <si>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</si>
  <si>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</si>
  <si>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</si>
  <si>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</si>
  <si>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</si>
  <si>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</si>
  <si>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</si>
  <si>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</si>
  <si>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</si>
  <si>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</si>
  <si>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</si>
  <si>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</si>
  <si>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</si>
  <si>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</si>
  <si>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</si>
  <si>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</si>
  <si>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</si>
  <si>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</si>
  <si>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</si>
  <si>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</si>
  <si>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</si>
  <si>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</si>
  <si>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</si>
  <si>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</si>
  <si>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</si>
  <si>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</si>
  <si>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</si>
  <si>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</si>
  <si>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</si>
  <si>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</si>
  <si>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</si>
  <si>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</si>
  <si>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</si>
  <si>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</si>
  <si>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</si>
  <si>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</si>
  <si>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</si>
  <si>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</si>
  <si>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</si>
  <si>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</si>
  <si>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</si>
  <si>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</si>
  <si>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</si>
  <si>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</si>
  <si>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</si>
  <si>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</si>
  <si>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</si>
  <si>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</si>
  <si>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</si>
  <si>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</si>
  <si>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</si>
  <si>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</si>
  <si>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</si>
  <si>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</si>
  <si>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</si>
  <si>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</si>
  <si>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</si>
  <si>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</si>
  <si>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</si>
  <si>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</si>
  <si>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</si>
  <si>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</si>
  <si>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</si>
  <si>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</si>
  <si>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</si>
  <si>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</si>
  <si>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</si>
  <si>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</si>
  <si>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</si>
  <si>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</si>
  <si>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</si>
  <si>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</si>
  <si>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</si>
  <si>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</si>
  <si>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</si>
  <si>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</si>
  <si>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</si>
  <si>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</si>
  <si>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</si>
  <si>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</si>
  <si>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</si>
  <si>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</si>
  <si>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</si>
  <si>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</si>
  <si>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</si>
  <si>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</si>
  <si>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</si>
  <si>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</si>
  <si>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</si>
  <si>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</si>
  <si>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</si>
  <si>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</si>
  <si>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</si>
  <si>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</si>
  <si>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</si>
  <si>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</si>
  <si>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</si>
  <si>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</si>
  <si>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</si>
  <si>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</si>
  <si>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</si>
  <si>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</si>
  <si>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</si>
  <si>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</si>
  <si>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</si>
  <si>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</si>
  <si>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</si>
  <si>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</si>
  <si>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</si>
  <si>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</si>
  <si>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</si>
  <si>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</si>
  <si>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</si>
  <si>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</si>
  <si>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</si>
  <si>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</si>
  <si>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</si>
  <si>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</si>
  <si>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</si>
  <si>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</si>
  <si>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</si>
  <si>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</si>
  <si>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</si>
  <si>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</si>
  <si>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Hamilton</t>
  </si>
  <si>
    <t>Hartford J1</t>
  </si>
  <si>
    <t>Hartford UHS</t>
  </si>
  <si>
    <t>Hartland-Lakeside J3</t>
  </si>
  <si>
    <t>Hayward Community</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</si>
  <si>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</si>
  <si>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</si>
  <si>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</si>
  <si>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</si>
  <si>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</si>
  <si>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</si>
  <si>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</si>
  <si>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</si>
  <si>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</si>
  <si>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</si>
  <si>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</si>
  <si>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</si>
  <si>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</si>
  <si>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</si>
  <si>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</si>
  <si>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</si>
  <si>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</si>
  <si>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</si>
  <si>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</si>
  <si>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</si>
  <si>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</si>
  <si>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</si>
  <si>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</si>
  <si>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</si>
  <si>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</si>
  <si>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</si>
  <si>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</si>
  <si>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</si>
  <si>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</si>
  <si>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</si>
  <si>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</si>
  <si>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</si>
  <si>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</si>
  <si>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</si>
  <si>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</si>
  <si>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</si>
  <si>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</si>
  <si>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</si>
  <si>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</si>
  <si>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</si>
  <si>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</si>
  <si>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</si>
  <si>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</si>
  <si>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</si>
  <si>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</si>
  <si>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</si>
  <si>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</si>
  <si>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</si>
  <si>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</si>
  <si>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</si>
  <si>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</si>
  <si>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</si>
  <si>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</si>
  <si>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</si>
  <si>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</si>
  <si>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</si>
  <si>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</si>
  <si>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</si>
  <si>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</si>
  <si>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</si>
  <si>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</si>
  <si>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</si>
  <si>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</si>
  <si>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</si>
  <si>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</si>
  <si>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</si>
  <si>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</si>
  <si>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</si>
  <si>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</si>
  <si>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</si>
  <si>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</si>
  <si>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</si>
  <si>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</si>
  <si>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</si>
  <si>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</si>
  <si>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</si>
  <si>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</si>
  <si>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</si>
  <si>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</si>
  <si>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</si>
  <si>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</si>
  <si>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</si>
  <si>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</si>
  <si>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</si>
  <si>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</si>
  <si>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</si>
  <si>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</si>
  <si>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</si>
  <si>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</si>
  <si>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</si>
  <si>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</si>
  <si>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</si>
  <si>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</si>
  <si>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</si>
  <si>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</si>
  <si>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</si>
  <si>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</si>
  <si>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</si>
  <si>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</si>
  <si>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</si>
  <si>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</si>
  <si>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</si>
  <si>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</si>
  <si>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</si>
  <si>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</si>
  <si>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</si>
  <si>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</si>
  <si>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</si>
  <si>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</si>
  <si>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</si>
  <si>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</si>
  <si>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</si>
  <si>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</si>
  <si>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</si>
  <si>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</si>
  <si>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</si>
  <si>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</si>
  <si>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</si>
  <si>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</si>
  <si>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</si>
  <si>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</si>
  <si>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</si>
  <si>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</si>
  <si>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</si>
  <si>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</si>
  <si>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</si>
  <si>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</si>
  <si>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</si>
  <si>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</si>
  <si>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</si>
  <si>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</si>
  <si>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</si>
  <si>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</si>
  <si>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</si>
  <si>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</si>
  <si>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</si>
  <si>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</si>
  <si>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</si>
  <si>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</si>
  <si>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</si>
  <si>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</si>
  <si>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</si>
  <si>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</si>
  <si>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</si>
  <si>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</si>
  <si>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</si>
  <si>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</si>
  <si>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</si>
  <si>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</si>
  <si>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</si>
  <si>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</si>
  <si>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</si>
  <si>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</si>
  <si>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</si>
  <si>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</si>
  <si>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</si>
  <si>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</si>
  <si>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</si>
  <si>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</si>
  <si>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</si>
  <si>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</si>
  <si>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</si>
  <si>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</si>
  <si>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</si>
  <si>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</si>
  <si>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</si>
  <si>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</si>
  <si>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</si>
  <si>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</si>
  <si>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</si>
  <si>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</si>
  <si>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</si>
  <si>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</si>
  <si>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</si>
  <si>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</si>
  <si>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</si>
  <si>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</si>
  <si>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</si>
  <si>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</si>
  <si>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</si>
  <si>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</si>
  <si>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</si>
  <si>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</si>
  <si>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</si>
  <si>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</si>
  <si>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</si>
  <si>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</si>
  <si>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</si>
  <si>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</si>
  <si>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</si>
  <si>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</si>
  <si>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</si>
  <si>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</si>
  <si>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</si>
  <si>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</si>
  <si>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</si>
  <si>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</si>
  <si>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</si>
  <si>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</si>
  <si>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t>
  </si>
  <si>
    <t>Stoughton Area</t>
  </si>
  <si>
    <t>Stratford</t>
  </si>
  <si>
    <t>Sturgeon Bay</t>
  </si>
  <si>
    <t>Sun Prairie Area</t>
  </si>
  <si>
    <t>Superior</t>
  </si>
  <si>
    <t>Suring</t>
  </si>
  <si>
    <t>Swallow</t>
  </si>
  <si>
    <t>Thorp</t>
  </si>
  <si>
    <t>Three Lakes</t>
  </si>
  <si>
    <t>Tigerton</t>
  </si>
  <si>
    <t>Tomah Area</t>
  </si>
  <si>
    <t>Tomahawk</t>
  </si>
  <si>
    <t>Tomorrow River</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</si>
  <si>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</si>
  <si>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</si>
  <si>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</si>
  <si>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</si>
  <si>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</si>
  <si>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</si>
  <si>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</si>
  <si>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</si>
  <si>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</si>
  <si>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</si>
  <si>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</si>
  <si>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</si>
  <si>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</si>
  <si>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</si>
  <si>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</si>
  <si>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</si>
  <si>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</si>
  <si>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</si>
  <si>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</si>
  <si>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</si>
  <si>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</si>
  <si>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</si>
  <si>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</si>
  <si>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</si>
  <si>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</si>
  <si>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</si>
  <si>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</si>
  <si>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</si>
  <si>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</si>
  <si>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</si>
  <si>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</si>
  <si>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</si>
  <si>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</si>
  <si>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</si>
  <si>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</si>
  <si>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</si>
  <si>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</si>
  <si>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</si>
  <si>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</si>
  <si>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</si>
  <si>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</si>
  <si>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</si>
  <si>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</si>
  <si>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</si>
  <si>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</si>
  <si>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</si>
  <si>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</si>
  <si>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</si>
  <si>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</si>
  <si>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</si>
  <si>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</si>
  <si>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</si>
  <si>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</si>
  <si>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</si>
  <si>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</si>
  <si>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</si>
  <si>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Use arrow at right to select district.</t>
  </si>
  <si>
    <t xml:space="preserve"> </t>
  </si>
  <si>
    <t>Aid</t>
  </si>
  <si>
    <t>Secondary Tier</t>
  </si>
  <si>
    <t>Secondary</t>
  </si>
  <si>
    <t>Tertiary Tier</t>
  </si>
  <si>
    <t>Tertiary</t>
  </si>
  <si>
    <t>PRICSTM</t>
  </si>
  <si>
    <t>SECCSTM</t>
  </si>
  <si>
    <t>TERCSTM</t>
  </si>
  <si>
    <t>District Portion</t>
  </si>
  <si>
    <t>State Portion</t>
  </si>
  <si>
    <t>Total Shared Cost for This District:</t>
  </si>
  <si>
    <t xml:space="preserve">     (Sum of the per-member cost at each level, multiplied by membership.)</t>
  </si>
  <si>
    <t xml:space="preserve">     (Sum of the "State Portion" amount at each level.)</t>
  </si>
  <si>
    <t>Aid Percentage for This District:</t>
  </si>
  <si>
    <t xml:space="preserve">     (Equalization Aid ÷ Shared Cost)</t>
  </si>
  <si>
    <t xml:space="preserve">     (Certain exceptions apply for certain districts generating negative aid amounts.)</t>
  </si>
  <si>
    <t>Tertiary Tier**</t>
  </si>
  <si>
    <t>Secondary Guarantee</t>
  </si>
  <si>
    <t>Tertiary Guarantee</t>
  </si>
  <si>
    <t xml:space="preserve">   value per member is 125% of the Tertiary Guarantee, every dollar of tertiary cost in the formula would cost the taxpayers </t>
  </si>
  <si>
    <t xml:space="preserve">   $1.25.</t>
  </si>
  <si>
    <t>North Lakeland</t>
  </si>
  <si>
    <t>Trevor-Wilmot Consolidat</t>
  </si>
  <si>
    <t>Gresham</t>
  </si>
  <si>
    <t>Shawano</t>
  </si>
  <si>
    <t>** Negative aid is generated when a district's value per member exceeds the state guarantee at any tier. So, if the district's</t>
  </si>
  <si>
    <t>Chequamegon</t>
  </si>
  <si>
    <t>Ladysmith</t>
  </si>
  <si>
    <t>Ripon Area</t>
  </si>
  <si>
    <t>Total Equalization Aid for This District:**</t>
  </si>
  <si>
    <t>* Aid amounts and shared cost calculated here may differ slightly from the amount shown on the October 15 certification (seems to be exacerbated the larger the district). The "percentage" method of calculating Equalization Aid is not the official method prescribed in statute; however, this exercise/calculation can be a valuable tool in gaining a conceptual understanding about how the formula works.</t>
  </si>
  <si>
    <t>Chetek-Weyerhaeuser</t>
  </si>
  <si>
    <t>EQVALM</t>
  </si>
  <si>
    <t>P_TOTAL</t>
  </si>
  <si>
    <t>PS</t>
  </si>
  <si>
    <t>S_TOTAL</t>
  </si>
  <si>
    <t>SS</t>
  </si>
  <si>
    <t>T_TOTAL</t>
  </si>
  <si>
    <t>TS</t>
  </si>
  <si>
    <t>MEMBER</t>
  </si>
  <si>
    <t>PRIMAR</t>
  </si>
  <si>
    <t>SECOND</t>
  </si>
  <si>
    <t>TERTIA</t>
  </si>
  <si>
    <t>Simplified Percentage Method*</t>
  </si>
  <si>
    <r>
      <t xml:space="preserve">** The Milwaukee Parental Choice Program and the Milwaukee [Independent] Charter School Programs are funded through lapses from the general school aid appropriation. All districts' official October 15 Aid Certification worksheets will show a "below-the-line" reduction on their worksheets as part of the Independent Charter Program lapse (MPS will show an additional reduction for the Milwaukee Parental Choice Program). Aid numbers appearing on this sheet DO NOT include those reductions, as this tool is meant to show the intricacies of the tiers in the formula; that is, the amounts in this worksheet reflect </t>
    </r>
    <r>
      <rPr>
        <u val="single"/>
        <sz val="10"/>
        <rFont val="Arial"/>
        <family val="2"/>
      </rPr>
      <t>gross</t>
    </r>
    <r>
      <rPr>
        <sz val="10"/>
        <rFont val="Arial"/>
        <family val="2"/>
      </rPr>
      <t xml:space="preserve"> equalization aid eligibility.</t>
    </r>
  </si>
  <si>
    <t>Durand-Arkansaw</t>
  </si>
  <si>
    <t>Herman-Neosho-Rubicon</t>
  </si>
  <si>
    <t>De Soto Area</t>
  </si>
  <si>
    <t>Gale-Ettrick-Trempealeau</t>
  </si>
  <si>
    <t>Holy Hill Area</t>
  </si>
  <si>
    <t>La Crosse</t>
  </si>
  <si>
    <t>October 15 Certification of 2023-24 Equalization Aid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</si>
</sst>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0.000%"/>
    <numFmt numFmtId="168" formatCode="0.0000%"/>
    <numFmt numFmtId="169" formatCode="&quot;$&quot;#,##0.000"/>
    <numFmt numFmtId="170" formatCode="&quot;$&quot;#,##0.0000"/>
    <numFmt numFmtId="171" formatCode="0.0%"/>
  </numFmts>
  <fonts count="51">
    <font>
      <sz val="10"/>
      <name val="Arial"/>
      <family val="0"/>
    </font>
    <font>
      <sz val="8"/>
      <name val="Arial"/>
      <family val="2"/>
    </font>
    <font>
      <b/>
      <sz val="14"/>
      <name val="Arial"/>
      <family val="2"/>
    </font>
    <font>
      <u val="single"/>
      <sz val="10"/>
      <color indexed="12"/>
      <name val="Arial"/>
      <family val="2"/>
    </font>
    <font>
      <u val="single"/>
      <sz val="10"/>
      <color indexed="36"/>
      <name val="Arial"/>
      <family val="2"/>
    </font>
    <font>
      <b/>
      <sz val="10"/>
      <name val="Arial"/>
      <family val="2"/>
    </font>
    <font>
      <sz val="11"/>
      <name val="Arial"/>
      <family val="2"/>
    </font>
    <font>
      <b/>
      <u val="single"/>
      <sz val="10"/>
      <name val="Arial"/>
      <family val="2"/>
    </font>
    <font>
      <u val="single"/>
      <sz val="10"/>
      <name val="Arial"/>
      <family val="2"/>
    </font>
    <font>
      <b/>
      <sz val="11"/>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sz val="7"/>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3">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 fontId="0" fillId="0" borderId="0" xfId="0" applyNumberFormat="1" applyBorder="1" applyAlignment="1">
      <alignment/>
    </xf>
    <xf numFmtId="0" fontId="0" fillId="0" borderId="0" xfId="0" applyBorder="1" applyAlignment="1" quotePrefix="1">
      <alignment horizontal="center"/>
    </xf>
    <xf numFmtId="10" fontId="0" fillId="0" borderId="0" xfId="0" applyNumberFormat="1" applyBorder="1" applyAlignment="1">
      <alignment/>
    </xf>
    <xf numFmtId="164" fontId="0" fillId="0" borderId="0" xfId="0" applyNumberFormat="1" applyBorder="1" applyAlignment="1">
      <alignment/>
    </xf>
    <xf numFmtId="165" fontId="0" fillId="0" borderId="0" xfId="0" applyNumberFormat="1" applyBorder="1" applyAlignment="1">
      <alignment/>
    </xf>
    <xf numFmtId="164" fontId="0" fillId="0" borderId="13" xfId="0" applyNumberFormat="1" applyBorder="1" applyAlignment="1">
      <alignment/>
    </xf>
    <xf numFmtId="0" fontId="0" fillId="0" borderId="14" xfId="0" applyBorder="1" applyAlignment="1">
      <alignment/>
    </xf>
    <xf numFmtId="3" fontId="0" fillId="0" borderId="15" xfId="0" applyNumberFormat="1" applyBorder="1" applyAlignment="1">
      <alignment/>
    </xf>
    <xf numFmtId="0" fontId="0" fillId="0" borderId="15" xfId="0" applyBorder="1" applyAlignment="1" quotePrefix="1">
      <alignment horizontal="center"/>
    </xf>
    <xf numFmtId="10" fontId="0" fillId="0" borderId="15" xfId="0" applyNumberFormat="1" applyBorder="1" applyAlignment="1">
      <alignment/>
    </xf>
    <xf numFmtId="164" fontId="0" fillId="0" borderId="15" xfId="0" applyNumberFormat="1" applyBorder="1" applyAlignment="1">
      <alignment/>
    </xf>
    <xf numFmtId="165" fontId="0" fillId="0" borderId="15" xfId="0" applyNumberFormat="1" applyBorder="1" applyAlignment="1">
      <alignment/>
    </xf>
    <xf numFmtId="164" fontId="0" fillId="0" borderId="16" xfId="0" applyNumberFormat="1" applyBorder="1" applyAlignment="1">
      <alignment/>
    </xf>
    <xf numFmtId="0" fontId="0" fillId="0" borderId="10" xfId="0" applyBorder="1" applyAlignment="1">
      <alignment horizontal="center"/>
    </xf>
    <xf numFmtId="164" fontId="0" fillId="33" borderId="13" xfId="0" applyNumberFormat="1" applyFill="1" applyBorder="1" applyAlignment="1">
      <alignment/>
    </xf>
    <xf numFmtId="0" fontId="2" fillId="0" borderId="17" xfId="0" applyFont="1" applyBorder="1" applyAlignment="1">
      <alignment/>
    </xf>
    <xf numFmtId="0" fontId="2" fillId="0" borderId="18" xfId="0" applyFont="1" applyBorder="1" applyAlignment="1">
      <alignment/>
    </xf>
    <xf numFmtId="0" fontId="0" fillId="0" borderId="19" xfId="0" applyBorder="1" applyAlignment="1">
      <alignment/>
    </xf>
    <xf numFmtId="3" fontId="0" fillId="0" borderId="0" xfId="0" applyNumberFormat="1" applyAlignment="1">
      <alignment/>
    </xf>
    <xf numFmtId="164" fontId="0" fillId="0" borderId="0" xfId="0" applyNumberFormat="1" applyAlignment="1">
      <alignment/>
    </xf>
    <xf numFmtId="0" fontId="0" fillId="0" borderId="0" xfId="0" applyAlignment="1" quotePrefix="1">
      <alignment/>
    </xf>
    <xf numFmtId="164" fontId="5" fillId="0" borderId="0" xfId="0" applyNumberFormat="1" applyFont="1" applyAlignment="1">
      <alignment horizontal="center"/>
    </xf>
    <xf numFmtId="0" fontId="0" fillId="33" borderId="12" xfId="0" applyFill="1" applyBorder="1" applyAlignment="1">
      <alignment/>
    </xf>
    <xf numFmtId="3" fontId="0" fillId="33" borderId="0" xfId="0" applyNumberFormat="1" applyFill="1" applyBorder="1" applyAlignment="1">
      <alignment/>
    </xf>
    <xf numFmtId="0" fontId="0" fillId="33" borderId="0" xfId="0" applyFill="1" applyBorder="1" applyAlignment="1" quotePrefix="1">
      <alignment horizontal="center"/>
    </xf>
    <xf numFmtId="10" fontId="0" fillId="33" borderId="0" xfId="0" applyNumberFormat="1" applyFill="1" applyBorder="1" applyAlignment="1">
      <alignment/>
    </xf>
    <xf numFmtId="164" fontId="0" fillId="33" borderId="0" xfId="0" applyNumberFormat="1" applyFill="1" applyBorder="1" applyAlignment="1">
      <alignment/>
    </xf>
    <xf numFmtId="165" fontId="0" fillId="33" borderId="0" xfId="0" applyNumberFormat="1" applyFill="1" applyBorder="1" applyAlignment="1">
      <alignment/>
    </xf>
    <xf numFmtId="0" fontId="6" fillId="0" borderId="0" xfId="0" applyFont="1" applyAlignment="1">
      <alignment vertical="top" wrapText="1"/>
    </xf>
    <xf numFmtId="0" fontId="0" fillId="0" borderId="20" xfId="0" applyBorder="1" applyAlignment="1">
      <alignment/>
    </xf>
    <xf numFmtId="0" fontId="7" fillId="0" borderId="0" xfId="0" applyFont="1" applyAlignment="1">
      <alignment/>
    </xf>
    <xf numFmtId="0" fontId="0" fillId="0" borderId="0" xfId="0" applyFill="1" applyAlignment="1">
      <alignment/>
    </xf>
    <xf numFmtId="0" fontId="0" fillId="0" borderId="0" xfId="0" applyNumberFormat="1" applyFill="1" applyAlignment="1" quotePrefix="1">
      <alignment/>
    </xf>
    <xf numFmtId="0" fontId="0" fillId="0" borderId="0" xfId="0" applyFont="1" applyAlignment="1">
      <alignment horizontal="center"/>
    </xf>
    <xf numFmtId="165" fontId="0" fillId="0" borderId="0" xfId="0" applyNumberFormat="1" applyAlignment="1">
      <alignment/>
    </xf>
    <xf numFmtId="0" fontId="49" fillId="0" borderId="0" xfId="0" applyFont="1" applyAlignment="1">
      <alignment/>
    </xf>
    <xf numFmtId="164" fontId="49" fillId="0" borderId="0" xfId="0" applyNumberFormat="1" applyFont="1" applyAlignment="1">
      <alignment/>
    </xf>
    <xf numFmtId="164" fontId="50" fillId="0" borderId="0" xfId="0" applyNumberFormat="1" applyFont="1" applyAlignment="1">
      <alignment horizontal="center"/>
    </xf>
    <xf numFmtId="171" fontId="9" fillId="0" borderId="0" xfId="0" applyNumberFormat="1" applyFont="1" applyAlignment="1">
      <alignment horizontal="center"/>
    </xf>
    <xf numFmtId="0" fontId="30" fillId="0" borderId="0" xfId="0" applyFont="1" applyAlignment="1">
      <alignment/>
    </xf>
    <xf numFmtId="0" fontId="30" fillId="0" borderId="0" xfId="0" applyNumberFormat="1" applyFont="1" applyAlignment="1" quotePrefix="1">
      <alignment/>
    </xf>
    <xf numFmtId="3" fontId="30" fillId="0" borderId="0" xfId="0" applyNumberFormat="1" applyFont="1" applyAlignment="1" quotePrefix="1">
      <alignment horizontal="center"/>
    </xf>
    <xf numFmtId="10" fontId="30" fillId="0" borderId="0" xfId="0" applyNumberFormat="1" applyFont="1" applyAlignment="1" quotePrefix="1">
      <alignment horizontal="center"/>
    </xf>
    <xf numFmtId="1" fontId="30" fillId="0" borderId="0" xfId="0" applyNumberFormat="1" applyFont="1" applyAlignment="1">
      <alignment/>
    </xf>
    <xf numFmtId="0" fontId="10" fillId="0" borderId="0" xfId="0" applyFont="1" applyAlignment="1">
      <alignment/>
    </xf>
    <xf numFmtId="1" fontId="30" fillId="0" borderId="0" xfId="0" applyNumberFormat="1" applyFont="1" applyAlignment="1" quotePrefix="1">
      <alignment/>
    </xf>
    <xf numFmtId="3" fontId="30" fillId="0" borderId="0" xfId="0" applyNumberFormat="1" applyFont="1" applyAlignment="1">
      <alignment/>
    </xf>
    <xf numFmtId="10" fontId="30" fillId="0" borderId="0" xfId="0" applyNumberFormat="1" applyFont="1" applyAlignment="1">
      <alignment/>
    </xf>
    <xf numFmtId="0" fontId="2" fillId="0" borderId="0" xfId="0" applyFont="1" applyAlignment="1">
      <alignment horizontal="center"/>
    </xf>
    <xf numFmtId="0" fontId="0" fillId="0" borderId="18" xfId="0" applyFont="1" applyBorder="1" applyAlignment="1">
      <alignment horizontal="left" vertical="top" wrapText="1"/>
    </xf>
    <xf numFmtId="0" fontId="0" fillId="0" borderId="21"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51"/>
  <sheetViews>
    <sheetView tabSelected="1" zoomScale="80" zoomScaleNormal="80" zoomScalePageLayoutView="75" workbookViewId="0" topLeftCell="A1">
      <pane ySplit="5" topLeftCell="A19" activePane="bottomLeft" state="frozen"/>
      <selection pane="topLeft" activeCell="A1" sqref="A1"/>
      <selection pane="bottomLeft" activeCell="A1" sqref="A1:L1"/>
    </sheetView>
  </sheetViews>
  <sheetFormatPr defaultColWidth="9.140625" defaultRowHeight="12.75"/>
  <cols>
    <col min="1" max="1" width="19.7109375" style="0" customWidth="1"/>
    <col min="2" max="2" width="10.7109375" style="0" bestFit="1" customWidth="1"/>
    <col min="3" max="3" width="2.140625" style="0" bestFit="1" customWidth="1"/>
    <col min="4" max="4" width="10.57421875" style="0" bestFit="1" customWidth="1"/>
    <col min="5" max="5" width="2.00390625" style="0" bestFit="1" customWidth="1"/>
    <col min="6" max="6" width="11.421875" style="0" bestFit="1" customWidth="1"/>
    <col min="7" max="7" width="2.140625" style="0" bestFit="1" customWidth="1"/>
    <col min="8" max="8" width="11.7109375" style="0" bestFit="1" customWidth="1"/>
    <col min="9" max="9" width="2.00390625" style="0" bestFit="1" customWidth="1"/>
    <col min="10" max="10" width="14.421875" style="0" customWidth="1"/>
    <col min="11" max="11" width="2.140625" style="0" bestFit="1" customWidth="1"/>
    <col min="12" max="12" width="16.28125" style="0" customWidth="1"/>
    <col min="13" max="13" width="9.00390625" style="0" customWidth="1"/>
    <col min="14" max="14" width="21.57421875" style="0" customWidth="1"/>
    <col min="15" max="15" width="9.00390625" style="0" customWidth="1"/>
    <col min="16" max="16" width="11.00390625" style="0" bestFit="1" customWidth="1"/>
    <col min="17" max="17" width="9.28125" style="41" bestFit="1" customWidth="1"/>
    <col min="18" max="18" width="14.8515625" style="41" bestFit="1" customWidth="1"/>
  </cols>
  <sheetData>
    <row r="1" spans="1:12" ht="18">
      <c r="A1" s="58" t="s">
        <v>482</v>
      </c>
      <c r="B1" s="58"/>
      <c r="C1" s="58"/>
      <c r="D1" s="58"/>
      <c r="E1" s="58"/>
      <c r="F1" s="58"/>
      <c r="G1" s="58"/>
      <c r="H1" s="58"/>
      <c r="I1" s="58"/>
      <c r="J1" s="58"/>
      <c r="K1" s="58"/>
      <c r="L1" s="58"/>
    </row>
    <row r="2" spans="1:12" ht="18">
      <c r="A2" s="58" t="s">
        <v>474</v>
      </c>
      <c r="B2" s="58"/>
      <c r="C2" s="58"/>
      <c r="D2" s="58"/>
      <c r="E2" s="58"/>
      <c r="F2" s="58"/>
      <c r="G2" s="58"/>
      <c r="H2" s="58"/>
      <c r="I2" s="58"/>
      <c r="J2" s="58"/>
      <c r="K2" s="58"/>
      <c r="L2" s="58"/>
    </row>
    <row r="3" spans="1:12" ht="18">
      <c r="A3" s="58" t="str">
        <f>INDEX(NAME,DATA!A1)</f>
        <v>Abbotsford</v>
      </c>
      <c r="B3" s="58"/>
      <c r="C3" s="58"/>
      <c r="D3" s="58"/>
      <c r="E3" s="58"/>
      <c r="F3" s="58"/>
      <c r="G3" s="58"/>
      <c r="H3" s="58"/>
      <c r="I3" s="58"/>
      <c r="J3" s="58"/>
      <c r="K3" s="58"/>
      <c r="L3" s="58"/>
    </row>
    <row r="4" ht="12.75"/>
    <row r="5" ht="13.5" thickBot="1"/>
    <row r="6" spans="1:17" ht="18" thickBot="1">
      <c r="A6" s="25" t="s">
        <v>0</v>
      </c>
      <c r="B6" s="2"/>
      <c r="C6" s="2"/>
      <c r="D6" s="2"/>
      <c r="E6" s="2"/>
      <c r="F6" s="2"/>
      <c r="G6" s="2"/>
      <c r="H6" s="2"/>
      <c r="I6" s="2"/>
      <c r="J6" s="2"/>
      <c r="K6" s="2"/>
      <c r="L6" s="3"/>
      <c r="Q6" s="42"/>
    </row>
    <row r="7" spans="1:19" s="1" customFormat="1" ht="12">
      <c r="A7" s="4"/>
      <c r="B7" s="5"/>
      <c r="C7" s="5"/>
      <c r="D7" s="5"/>
      <c r="E7" s="5"/>
      <c r="F7" s="5" t="s">
        <v>3</v>
      </c>
      <c r="G7" s="5"/>
      <c r="H7" s="5"/>
      <c r="I7" s="5"/>
      <c r="J7" s="5"/>
      <c r="K7" s="5"/>
      <c r="L7" s="6" t="s">
        <v>430</v>
      </c>
      <c r="Q7" s="42"/>
      <c r="R7" s="42"/>
      <c r="S7" s="43"/>
    </row>
    <row r="8" spans="1:19" s="1" customFormat="1" ht="12">
      <c r="A8" s="4"/>
      <c r="B8" s="5" t="s">
        <v>1</v>
      </c>
      <c r="C8" s="5"/>
      <c r="D8" s="5" t="s">
        <v>12</v>
      </c>
      <c r="E8" s="5"/>
      <c r="F8" s="5" t="s">
        <v>8</v>
      </c>
      <c r="G8" s="5"/>
      <c r="H8" s="5" t="s">
        <v>13</v>
      </c>
      <c r="I8" s="5"/>
      <c r="J8" s="5" t="s">
        <v>9</v>
      </c>
      <c r="K8" s="5"/>
      <c r="L8" s="6" t="s">
        <v>0</v>
      </c>
      <c r="Q8" s="42"/>
      <c r="R8" s="42"/>
      <c r="S8" s="43"/>
    </row>
    <row r="9" spans="1:19" s="1" customFormat="1" ht="12">
      <c r="A9" s="4"/>
      <c r="B9" s="5" t="s">
        <v>2</v>
      </c>
      <c r="C9" s="5"/>
      <c r="D9" s="5" t="s">
        <v>4</v>
      </c>
      <c r="E9" s="5"/>
      <c r="F9" s="5" t="s">
        <v>11</v>
      </c>
      <c r="G9" s="5"/>
      <c r="H9" s="5" t="s">
        <v>11</v>
      </c>
      <c r="I9" s="5"/>
      <c r="J9" s="5" t="s">
        <v>7</v>
      </c>
      <c r="K9" s="5"/>
      <c r="L9" s="6" t="s">
        <v>431</v>
      </c>
      <c r="Q9" s="42"/>
      <c r="R9" s="42"/>
      <c r="S9" s="43"/>
    </row>
    <row r="10" spans="1:19" ht="12">
      <c r="A10" s="7"/>
      <c r="B10" s="8"/>
      <c r="C10" s="8"/>
      <c r="D10" s="8"/>
      <c r="E10" s="8"/>
      <c r="F10" s="8"/>
      <c r="G10" s="8"/>
      <c r="H10" s="8"/>
      <c r="I10" s="8"/>
      <c r="J10" s="8"/>
      <c r="K10" s="8"/>
      <c r="L10" s="9"/>
      <c r="Q10" s="42"/>
      <c r="R10" s="42"/>
      <c r="S10" s="43"/>
    </row>
    <row r="11" spans="1:19" ht="12">
      <c r="A11" s="7" t="s">
        <v>439</v>
      </c>
      <c r="B11" s="10">
        <f>INDEX(DATA!C$2:C$426,DATA!$A$1)</f>
        <v>308910</v>
      </c>
      <c r="C11" s="11" t="s">
        <v>5</v>
      </c>
      <c r="D11" s="12">
        <f>INDEX(DATA!F$2:F$426,DATA!$A$1)</f>
        <v>0.16005699</v>
      </c>
      <c r="E11" s="11" t="s">
        <v>6</v>
      </c>
      <c r="F11" s="13">
        <f>INDEX(DATA!T$2:T$426,DATA!$A$1)</f>
        <v>1000</v>
      </c>
      <c r="G11" s="11" t="s">
        <v>5</v>
      </c>
      <c r="H11" s="14">
        <f>F11*D11</f>
        <v>160.05699</v>
      </c>
      <c r="I11" s="11" t="s">
        <v>6</v>
      </c>
      <c r="J11" s="10">
        <f>INDEX(DATA!P$2:P$426,DATA!$A$1)</f>
        <v>826</v>
      </c>
      <c r="K11" s="11" t="s">
        <v>5</v>
      </c>
      <c r="L11" s="15">
        <f>ROUND(H11*J11,0)</f>
        <v>132207</v>
      </c>
      <c r="M11" s="44"/>
      <c r="P11" s="28"/>
      <c r="Q11" s="42"/>
      <c r="R11" s="42"/>
      <c r="S11" s="43"/>
    </row>
    <row r="12" spans="1:19" ht="12">
      <c r="A12" s="32" t="s">
        <v>440</v>
      </c>
      <c r="B12" s="33">
        <f>INDEX(DATA!E$2:E$426,DATA!$A$1)</f>
        <v>1621090</v>
      </c>
      <c r="C12" s="34" t="s">
        <v>5</v>
      </c>
      <c r="D12" s="35">
        <f>INDEX(DATA!G$2:G$426,DATA!$A$1)</f>
        <v>0.83994301</v>
      </c>
      <c r="E12" s="34" t="s">
        <v>6</v>
      </c>
      <c r="F12" s="36">
        <f>INDEX(DATA!T$2:T$426,DATA!$A$1)</f>
        <v>1000</v>
      </c>
      <c r="G12" s="34" t="s">
        <v>5</v>
      </c>
      <c r="H12" s="37">
        <f>F12*D12</f>
        <v>839.9430100000001</v>
      </c>
      <c r="I12" s="34" t="s">
        <v>6</v>
      </c>
      <c r="J12" s="33">
        <f>INDEX(DATA!P$2:P$426,DATA!$A$1)</f>
        <v>826</v>
      </c>
      <c r="K12" s="34" t="s">
        <v>5</v>
      </c>
      <c r="L12" s="24">
        <f>ROUND(H12*J12,0)</f>
        <v>693793</v>
      </c>
      <c r="M12" s="44"/>
      <c r="P12" s="28"/>
      <c r="Q12" s="42"/>
      <c r="R12" s="42"/>
      <c r="S12" s="43"/>
    </row>
    <row r="13" spans="1:19" ht="12.75" thickBot="1">
      <c r="A13" s="16" t="s">
        <v>10</v>
      </c>
      <c r="B13" s="17">
        <f>INDEX(DATA!D$2:D$426,DATA!$A$1)</f>
        <v>1930000</v>
      </c>
      <c r="C13" s="18" t="s">
        <v>5</v>
      </c>
      <c r="D13" s="19">
        <f>SUM(D11:D12)</f>
        <v>1</v>
      </c>
      <c r="E13" s="18" t="s">
        <v>6</v>
      </c>
      <c r="F13" s="20">
        <f>INDEX(DATA!T$2:T$426,DATA!$A$1)</f>
        <v>1000</v>
      </c>
      <c r="G13" s="18" t="s">
        <v>5</v>
      </c>
      <c r="H13" s="21">
        <f>SUM(H11:H12)</f>
        <v>1000.0000000000001</v>
      </c>
      <c r="I13" s="18" t="s">
        <v>6</v>
      </c>
      <c r="J13" s="17">
        <f>INDEX(DATA!P$2:P$426,DATA!$A$1)</f>
        <v>826</v>
      </c>
      <c r="K13" s="18" t="s">
        <v>5</v>
      </c>
      <c r="L13" s="22">
        <f>ROUND(H13*J13,0)</f>
        <v>826000</v>
      </c>
      <c r="M13" s="44"/>
      <c r="P13" s="28"/>
      <c r="Q13" s="42"/>
      <c r="R13" s="42"/>
      <c r="S13" s="43"/>
    </row>
    <row r="14" spans="11:19" ht="12.75" thickBot="1">
      <c r="K14" s="1"/>
      <c r="P14" s="28"/>
      <c r="Q14" s="42"/>
      <c r="R14" s="42"/>
      <c r="S14" s="43"/>
    </row>
    <row r="15" spans="1:19" ht="18" thickBot="1">
      <c r="A15" s="26" t="s">
        <v>432</v>
      </c>
      <c r="B15" s="27"/>
      <c r="C15" s="2"/>
      <c r="D15" s="2"/>
      <c r="E15" s="2"/>
      <c r="F15" s="2"/>
      <c r="G15" s="2"/>
      <c r="H15" s="2"/>
      <c r="I15" s="2"/>
      <c r="J15" s="2"/>
      <c r="K15" s="23"/>
      <c r="L15" s="3"/>
      <c r="P15" s="28"/>
      <c r="Q15" s="42"/>
      <c r="R15" s="42"/>
      <c r="S15" s="43"/>
    </row>
    <row r="16" spans="1:19" ht="12">
      <c r="A16" s="4"/>
      <c r="B16" s="5"/>
      <c r="C16" s="5"/>
      <c r="D16" s="5"/>
      <c r="E16" s="5"/>
      <c r="F16" s="5" t="s">
        <v>433</v>
      </c>
      <c r="G16" s="5"/>
      <c r="H16" s="5"/>
      <c r="I16" s="5"/>
      <c r="J16" s="5"/>
      <c r="K16" s="5"/>
      <c r="L16" s="6" t="s">
        <v>430</v>
      </c>
      <c r="Q16" s="42"/>
      <c r="R16" s="42"/>
      <c r="S16" s="43"/>
    </row>
    <row r="17" spans="1:19" ht="12">
      <c r="A17" s="4"/>
      <c r="B17" s="5" t="s">
        <v>1</v>
      </c>
      <c r="C17" s="5"/>
      <c r="D17" s="5" t="s">
        <v>12</v>
      </c>
      <c r="E17" s="5"/>
      <c r="F17" s="5" t="s">
        <v>8</v>
      </c>
      <c r="G17" s="5"/>
      <c r="H17" s="5" t="s">
        <v>13</v>
      </c>
      <c r="I17" s="5"/>
      <c r="J17" s="5" t="s">
        <v>9</v>
      </c>
      <c r="K17" s="5"/>
      <c r="L17" s="6" t="s">
        <v>432</v>
      </c>
      <c r="Q17" s="42"/>
      <c r="R17" s="42"/>
      <c r="S17" s="43"/>
    </row>
    <row r="18" spans="1:19" ht="12">
      <c r="A18" s="4"/>
      <c r="B18" s="5" t="s">
        <v>2</v>
      </c>
      <c r="C18" s="5"/>
      <c r="D18" s="5" t="s">
        <v>4</v>
      </c>
      <c r="E18" s="5"/>
      <c r="F18" s="5" t="s">
        <v>11</v>
      </c>
      <c r="G18" s="5"/>
      <c r="H18" s="5" t="s">
        <v>11</v>
      </c>
      <c r="I18" s="5"/>
      <c r="J18" s="5" t="s">
        <v>7</v>
      </c>
      <c r="K18" s="5"/>
      <c r="L18" s="6" t="s">
        <v>431</v>
      </c>
      <c r="Q18" s="42"/>
      <c r="R18" s="42"/>
      <c r="S18" s="43"/>
    </row>
    <row r="19" spans="1:19" ht="12">
      <c r="A19" s="7"/>
      <c r="B19" s="8"/>
      <c r="C19" s="8"/>
      <c r="D19" s="8"/>
      <c r="E19" s="8"/>
      <c r="F19" s="8"/>
      <c r="G19" s="8"/>
      <c r="H19" s="8"/>
      <c r="I19" s="8"/>
      <c r="J19" s="8"/>
      <c r="K19" s="5"/>
      <c r="L19" s="9"/>
      <c r="Q19" s="42"/>
      <c r="R19" s="42"/>
      <c r="S19" s="43"/>
    </row>
    <row r="20" spans="1:19" ht="12">
      <c r="A20" s="7" t="s">
        <v>439</v>
      </c>
      <c r="B20" s="10">
        <f>INDEX(DATA!C$2:C$426,DATA!$A$1)</f>
        <v>308910</v>
      </c>
      <c r="C20" s="11" t="s">
        <v>5</v>
      </c>
      <c r="D20" s="12">
        <f>INDEX(DATA!J$2:J$426,DATA!$A$1)</f>
        <v>0.15567377</v>
      </c>
      <c r="E20" s="11" t="s">
        <v>6</v>
      </c>
      <c r="F20" s="13">
        <f>INDEX(DATA!U$2:U$426,DATA!$A$1)</f>
        <v>10194</v>
      </c>
      <c r="G20" s="11" t="s">
        <v>5</v>
      </c>
      <c r="H20" s="14">
        <f>F20*D20</f>
        <v>1586.93841138</v>
      </c>
      <c r="I20" s="11" t="s">
        <v>6</v>
      </c>
      <c r="J20" s="10">
        <f>INDEX(DATA!P$2:P$426,DATA!$A$1)</f>
        <v>826</v>
      </c>
      <c r="K20" s="11" t="s">
        <v>5</v>
      </c>
      <c r="L20" s="15">
        <f>ROUND(H20*J20,0)</f>
        <v>1310811</v>
      </c>
      <c r="Q20" s="42"/>
      <c r="R20" s="42"/>
      <c r="S20" s="43"/>
    </row>
    <row r="21" spans="1:19" ht="12">
      <c r="A21" s="32" t="s">
        <v>440</v>
      </c>
      <c r="B21" s="33">
        <f>INDEX(DATA!I$2:I$426,DATA!$A$1)</f>
        <v>1675432</v>
      </c>
      <c r="C21" s="34" t="s">
        <v>5</v>
      </c>
      <c r="D21" s="35">
        <f>INDEX(DATA!K$2:K$426,DATA!$A$1)</f>
        <v>0.84432623</v>
      </c>
      <c r="E21" s="34" t="s">
        <v>6</v>
      </c>
      <c r="F21" s="36">
        <f>INDEX(DATA!U$2:U$426,DATA!$A$1)</f>
        <v>10194</v>
      </c>
      <c r="G21" s="34" t="s">
        <v>5</v>
      </c>
      <c r="H21" s="37">
        <f>F21*D21</f>
        <v>8607.06158862</v>
      </c>
      <c r="I21" s="34" t="s">
        <v>6</v>
      </c>
      <c r="J21" s="33">
        <f>INDEX(DATA!P$2:P$426,DATA!$A$1)</f>
        <v>826</v>
      </c>
      <c r="K21" s="34" t="s">
        <v>5</v>
      </c>
      <c r="L21" s="24">
        <f>ROUND(H21*J21,0)</f>
        <v>7109433</v>
      </c>
      <c r="P21" s="28"/>
      <c r="R21" s="42"/>
      <c r="S21" s="43"/>
    </row>
    <row r="22" spans="1:19" ht="12.75" thickBot="1">
      <c r="A22" s="16" t="s">
        <v>448</v>
      </c>
      <c r="B22" s="17">
        <f>INDEX(DATA!H$2:H$426,DATA!$A$1)</f>
        <v>1984342</v>
      </c>
      <c r="C22" s="18" t="s">
        <v>5</v>
      </c>
      <c r="D22" s="19">
        <f>SUM(D20:D21)</f>
        <v>1</v>
      </c>
      <c r="E22" s="18" t="s">
        <v>6</v>
      </c>
      <c r="F22" s="20">
        <f>INDEX(DATA!U$2:U$426,DATA!$A$1)</f>
        <v>10194</v>
      </c>
      <c r="G22" s="18" t="s">
        <v>5</v>
      </c>
      <c r="H22" s="21">
        <f>SUM(H20:H21)</f>
        <v>10194</v>
      </c>
      <c r="I22" s="18" t="s">
        <v>6</v>
      </c>
      <c r="J22" s="17">
        <f>INDEX(DATA!P$2:P$426,DATA!$A$1)</f>
        <v>826</v>
      </c>
      <c r="K22" s="18" t="s">
        <v>5</v>
      </c>
      <c r="L22" s="22">
        <f>ROUND(H22*J22,0)</f>
        <v>8420244</v>
      </c>
      <c r="Q22" s="42"/>
      <c r="R22" s="42"/>
      <c r="S22" s="43"/>
    </row>
    <row r="23" spans="11:19" ht="12.75" thickBot="1">
      <c r="K23" s="1"/>
      <c r="N23" s="45"/>
      <c r="Q23" s="42"/>
      <c r="R23" s="42"/>
      <c r="S23" s="43"/>
    </row>
    <row r="24" spans="1:19" ht="18" thickBot="1">
      <c r="A24" s="26" t="s">
        <v>447</v>
      </c>
      <c r="B24" s="27"/>
      <c r="C24" s="39"/>
      <c r="D24" s="2"/>
      <c r="E24" s="2"/>
      <c r="F24" s="2"/>
      <c r="G24" s="2"/>
      <c r="H24" s="2"/>
      <c r="I24" s="2"/>
      <c r="J24" s="2"/>
      <c r="K24" s="23"/>
      <c r="L24" s="3"/>
      <c r="N24" s="45"/>
      <c r="Q24" s="42"/>
      <c r="R24" s="42"/>
      <c r="S24" s="43"/>
    </row>
    <row r="25" spans="1:19" ht="12">
      <c r="A25" s="4"/>
      <c r="B25" s="5"/>
      <c r="C25" s="5"/>
      <c r="D25" s="5"/>
      <c r="E25" s="5"/>
      <c r="F25" s="5" t="s">
        <v>435</v>
      </c>
      <c r="G25" s="5"/>
      <c r="H25" s="5"/>
      <c r="I25" s="5"/>
      <c r="J25" s="5"/>
      <c r="K25" s="5"/>
      <c r="L25" s="6" t="s">
        <v>430</v>
      </c>
      <c r="N25" s="45">
        <f>IF(AND($L$12&gt;0,$L$21&gt;0,$L$30&lt;0),1,IF(AND(L12&gt;0,L21&gt;0,L30&gt;0),2,IF(AND(L12&gt;0,L21&gt;0,L30=0),3,IF(AND(L12&gt;0,L21&lt;0,L30&lt;=0),4,5))))</f>
        <v>2</v>
      </c>
      <c r="Q25" s="42"/>
      <c r="R25" s="42"/>
      <c r="S25" s="43"/>
    </row>
    <row r="26" spans="1:19" ht="12">
      <c r="A26" s="4"/>
      <c r="B26" s="5" t="s">
        <v>1</v>
      </c>
      <c r="C26" s="5"/>
      <c r="D26" s="5" t="s">
        <v>12</v>
      </c>
      <c r="E26" s="5"/>
      <c r="F26" s="5" t="s">
        <v>8</v>
      </c>
      <c r="G26" s="5"/>
      <c r="H26" s="5" t="s">
        <v>13</v>
      </c>
      <c r="I26" s="5"/>
      <c r="J26" s="5" t="s">
        <v>9</v>
      </c>
      <c r="K26" s="5"/>
      <c r="L26" s="6" t="s">
        <v>434</v>
      </c>
      <c r="N26" s="45"/>
      <c r="Q26" s="42"/>
      <c r="R26" s="42"/>
      <c r="S26" s="43"/>
    </row>
    <row r="27" spans="1:14" ht="12">
      <c r="A27" s="4"/>
      <c r="B27" s="5" t="s">
        <v>2</v>
      </c>
      <c r="C27" s="5"/>
      <c r="D27" s="5" t="s">
        <v>4</v>
      </c>
      <c r="E27" s="5"/>
      <c r="F27" s="5" t="s">
        <v>11</v>
      </c>
      <c r="G27" s="5"/>
      <c r="H27" s="5" t="s">
        <v>11</v>
      </c>
      <c r="I27" s="5"/>
      <c r="J27" s="5" t="s">
        <v>7</v>
      </c>
      <c r="K27" s="5"/>
      <c r="L27" s="6" t="s">
        <v>431</v>
      </c>
      <c r="N27" s="45"/>
    </row>
    <row r="28" spans="1:14" ht="12">
      <c r="A28" s="7"/>
      <c r="B28" s="8"/>
      <c r="C28" s="8"/>
      <c r="D28" s="8"/>
      <c r="E28" s="8"/>
      <c r="F28" s="8"/>
      <c r="G28" s="8"/>
      <c r="H28" s="8"/>
      <c r="I28" s="8"/>
      <c r="J28" s="8"/>
      <c r="K28" s="5"/>
      <c r="L28" s="9"/>
      <c r="N28" s="45" t="s">
        <v>430</v>
      </c>
    </row>
    <row r="29" spans="1:17" ht="12">
      <c r="A29" s="7" t="s">
        <v>439</v>
      </c>
      <c r="B29" s="10">
        <f>INDEX(DATA!C$2:C$426,DATA!$A$1)</f>
        <v>308910</v>
      </c>
      <c r="C29" s="11" t="s">
        <v>5</v>
      </c>
      <c r="D29" s="12">
        <f>INDEX(DATA!N$2:N$426,DATA!$A$1)</f>
        <v>0.35851941</v>
      </c>
      <c r="E29" s="11" t="s">
        <v>6</v>
      </c>
      <c r="F29" s="13">
        <f>INDEX(DATA!V$2:V$426,DATA!$A$1)</f>
        <v>277.9</v>
      </c>
      <c r="G29" s="11" t="s">
        <v>5</v>
      </c>
      <c r="H29" s="14">
        <f>F29*D29</f>
        <v>99.63254403899998</v>
      </c>
      <c r="I29" s="11" t="s">
        <v>6</v>
      </c>
      <c r="J29" s="10">
        <f>INDEX(DATA!P$2:P$426,DATA!$A$1)</f>
        <v>826</v>
      </c>
      <c r="K29" s="11" t="s">
        <v>5</v>
      </c>
      <c r="L29" s="15">
        <f>ROUND(H29*J29,0)</f>
        <v>82296</v>
      </c>
      <c r="N29" s="45"/>
      <c r="Q29" s="42"/>
    </row>
    <row r="30" spans="1:16" ht="12">
      <c r="A30" s="32" t="s">
        <v>440</v>
      </c>
      <c r="B30" s="33">
        <f>INDEX(DATA!M$2:M$426,DATA!$A$1)</f>
        <v>552717</v>
      </c>
      <c r="C30" s="34" t="s">
        <v>5</v>
      </c>
      <c r="D30" s="35">
        <f>INDEX(DATA!O$2:O$426,DATA!$A$1)</f>
        <v>0.64148059</v>
      </c>
      <c r="E30" s="34" t="s">
        <v>6</v>
      </c>
      <c r="F30" s="36">
        <f>INDEX(DATA!V$2:V$426,DATA!$A$1)</f>
        <v>277.9</v>
      </c>
      <c r="G30" s="34" t="s">
        <v>5</v>
      </c>
      <c r="H30" s="37">
        <f>F30*D30</f>
        <v>178.267455961</v>
      </c>
      <c r="I30" s="34" t="s">
        <v>6</v>
      </c>
      <c r="J30" s="33">
        <f>INDEX(DATA!P$2:P$426,DATA!$A$1)</f>
        <v>826</v>
      </c>
      <c r="K30" s="34" t="s">
        <v>5</v>
      </c>
      <c r="L30" s="24">
        <f>ROUND(H30*J30,0)</f>
        <v>147249</v>
      </c>
      <c r="N30" s="45"/>
      <c r="P30" s="28"/>
    </row>
    <row r="31" spans="1:14" ht="12.75" thickBot="1">
      <c r="A31" s="16" t="s">
        <v>449</v>
      </c>
      <c r="B31" s="17">
        <f>INDEX(DATA!L$2:L$426,DATA!$A$1)</f>
        <v>861627</v>
      </c>
      <c r="C31" s="18" t="s">
        <v>5</v>
      </c>
      <c r="D31" s="19">
        <f>SUM(D29:D30)</f>
        <v>1</v>
      </c>
      <c r="E31" s="18" t="s">
        <v>6</v>
      </c>
      <c r="F31" s="20">
        <f>INDEX(DATA!V$2:V$426,DATA!$A$1)</f>
        <v>277.9</v>
      </c>
      <c r="G31" s="18" t="s">
        <v>5</v>
      </c>
      <c r="H31" s="21">
        <f>SUM(H29:H30)</f>
        <v>277.9</v>
      </c>
      <c r="I31" s="18" t="s">
        <v>6</v>
      </c>
      <c r="J31" s="17">
        <f>INDEX(DATA!P$2:P$426,DATA!$A$1)</f>
        <v>826</v>
      </c>
      <c r="K31" s="18" t="s">
        <v>5</v>
      </c>
      <c r="L31" s="22">
        <f>ROUND(H31*J31,0)</f>
        <v>229545</v>
      </c>
      <c r="N31" s="45"/>
    </row>
    <row r="32" spans="6:16" ht="12">
      <c r="F32" s="44"/>
      <c r="N32" s="45"/>
      <c r="P32" s="29"/>
    </row>
    <row r="33" spans="1:14" ht="12">
      <c r="A33" t="s">
        <v>456</v>
      </c>
      <c r="N33" s="45"/>
    </row>
    <row r="34" spans="1:14" ht="12">
      <c r="A34" t="s">
        <v>450</v>
      </c>
      <c r="N34" s="45"/>
    </row>
    <row r="35" spans="1:14" ht="12">
      <c r="A35" t="s">
        <v>451</v>
      </c>
      <c r="N35" s="46">
        <f>N37-J38</f>
        <v>0</v>
      </c>
    </row>
    <row r="36" ht="12">
      <c r="N36" s="45"/>
    </row>
    <row r="37" spans="13:16" ht="12.75">
      <c r="M37" s="29"/>
      <c r="N37" s="47">
        <f>IF((AND(L12+L21+L30&lt;0,L12&gt;0)),L12,IF(L12&lt;0,0,L12+L21+L30))</f>
        <v>7950475</v>
      </c>
      <c r="P37" s="29"/>
    </row>
    <row r="38" spans="1:14" ht="12.75">
      <c r="A38" s="40" t="s">
        <v>460</v>
      </c>
      <c r="J38" s="31">
        <f>IF(N25=5,"This district receives no Equalization Aid.",IF(N25=3,L12+L21+L30,IF(N25=2,L12+L21+L30,IF(AND(N25=4,L21+L30&lt;L12),L12,IF(AND(N25=1,(ABS(L30)&gt;L12+L21)),L12,IF(AND(N25=1,(L21+L30&lt;L12)),L12+L21+L30,IF(AND(N25=1,(L21+L30&gt;L12)),L12+L21+L30)))))))</f>
        <v>7950475</v>
      </c>
      <c r="N38" s="45"/>
    </row>
    <row r="39" spans="1:14" ht="12">
      <c r="A39" t="s">
        <v>443</v>
      </c>
      <c r="F39" s="29"/>
      <c r="H39" s="30"/>
      <c r="N39" s="45"/>
    </row>
    <row r="40" spans="1:8" ht="12">
      <c r="A40" t="s">
        <v>446</v>
      </c>
      <c r="F40" s="29"/>
      <c r="H40" s="30"/>
    </row>
    <row r="41" spans="1:10" ht="12.75">
      <c r="A41" s="40" t="s">
        <v>441</v>
      </c>
      <c r="D41" s="28"/>
      <c r="J41" s="31">
        <f>(F13+F22+F31)*J31</f>
        <v>9475789.4</v>
      </c>
    </row>
    <row r="42" ht="12">
      <c r="A42" t="s">
        <v>442</v>
      </c>
    </row>
    <row r="43" spans="1:10" ht="13.5">
      <c r="A43" s="40" t="s">
        <v>444</v>
      </c>
      <c r="J43" s="48">
        <f>IF(L12&lt;0,0,J38/J41)</f>
        <v>0.8390303608900384</v>
      </c>
    </row>
    <row r="44" ht="12">
      <c r="A44" t="s">
        <v>445</v>
      </c>
    </row>
    <row r="47" ht="12.75" thickBot="1"/>
    <row r="48" spans="1:12" ht="55.5" customHeight="1" thickBot="1">
      <c r="A48" s="59" t="s">
        <v>461</v>
      </c>
      <c r="B48" s="60"/>
      <c r="C48" s="60"/>
      <c r="D48" s="60"/>
      <c r="E48" s="60"/>
      <c r="F48" s="60"/>
      <c r="G48" s="60"/>
      <c r="H48" s="60"/>
      <c r="I48" s="60"/>
      <c r="J48" s="60"/>
      <c r="K48" s="60"/>
      <c r="L48" s="61"/>
    </row>
    <row r="49" spans="1:12" ht="12.75" customHeight="1">
      <c r="A49" s="38"/>
      <c r="B49" s="38"/>
      <c r="C49" s="38"/>
      <c r="D49" s="38"/>
      <c r="E49" s="38"/>
      <c r="F49" s="38"/>
      <c r="G49" s="38"/>
      <c r="H49" s="38"/>
      <c r="I49" s="38"/>
      <c r="J49" s="38"/>
      <c r="K49" s="38"/>
      <c r="L49" s="38"/>
    </row>
    <row r="50" ht="12.75" thickBot="1"/>
    <row r="51" spans="1:12" ht="81" customHeight="1" thickBot="1">
      <c r="A51" s="62" t="s">
        <v>475</v>
      </c>
      <c r="B51" s="60"/>
      <c r="C51" s="60"/>
      <c r="D51" s="60"/>
      <c r="E51" s="60"/>
      <c r="F51" s="60"/>
      <c r="G51" s="60"/>
      <c r="H51" s="60"/>
      <c r="I51" s="60"/>
      <c r="J51" s="60"/>
      <c r="K51" s="60"/>
      <c r="L51" s="61"/>
    </row>
  </sheetData>
  <sheetProtection/>
  <mergeCells count="5">
    <mergeCell ref="A1:L1"/>
    <mergeCell ref="A2:L2"/>
    <mergeCell ref="A3:L3"/>
    <mergeCell ref="A48:L48"/>
    <mergeCell ref="A51:L51"/>
  </mergeCells>
  <printOptions/>
  <pageMargins left="0.33" right="0.16" top="0.49" bottom="0.49" header="0.24" footer="0.24"/>
  <pageSetup fitToHeight="1" fitToWidth="1" horizontalDpi="600" verticalDpi="600" orientation="portrait" scale="92" r:id="rId2"/>
  <legacyDrawing r:id="rId1"/>
</worksheet>
</file>

<file path=xl/worksheets/sheet2.xml><?xml version="1.0" encoding="utf-8"?>
<worksheet xmlns="http://schemas.openxmlformats.org/spreadsheetml/2006/main" xmlns:r="http://schemas.openxmlformats.org/officeDocument/2006/relationships">
  <dimension ref="A1:V428"/>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9" sqref="A9"/>
    </sheetView>
  </sheetViews>
  <sheetFormatPr defaultColWidth="9.140625" defaultRowHeight="12.75"/>
  <cols>
    <col min="1" max="1" width="6.28125" style="49" bestFit="1" customWidth="1"/>
    <col min="2" max="2" width="30.7109375" style="49" bestFit="1" customWidth="1"/>
    <col min="3" max="3" width="11.00390625" style="56" bestFit="1" customWidth="1"/>
    <col min="4" max="4" width="11.140625" style="56" bestFit="1" customWidth="1"/>
    <col min="5" max="5" width="10.7109375" style="56" bestFit="1" customWidth="1"/>
    <col min="6" max="6" width="10.8515625" style="57" customWidth="1"/>
    <col min="7" max="7" width="8.8515625" style="57" bestFit="1" customWidth="1"/>
    <col min="8" max="8" width="11.140625" style="56" bestFit="1" customWidth="1"/>
    <col min="9" max="9" width="10.7109375" style="56" bestFit="1" customWidth="1"/>
    <col min="10" max="11" width="8.8515625" style="57" bestFit="1" customWidth="1"/>
    <col min="12" max="12" width="11.140625" style="56" bestFit="1" customWidth="1"/>
    <col min="13" max="13" width="10.7109375" style="56" bestFit="1" customWidth="1"/>
    <col min="14" max="15" width="8.8515625" style="57" bestFit="1" customWidth="1"/>
    <col min="16" max="16" width="11.28125" style="56" bestFit="1" customWidth="1"/>
    <col min="17" max="17" width="10.140625" style="56" bestFit="1" customWidth="1"/>
    <col min="18" max="19" width="12.00390625" style="56" bestFit="1" customWidth="1"/>
    <col min="20" max="20" width="9.140625" style="56" customWidth="1"/>
    <col min="21" max="21" width="10.00390625" style="56" bestFit="1" customWidth="1"/>
    <col min="22" max="22" width="9.7109375" style="56" bestFit="1" customWidth="1"/>
    <col min="23" max="16384" width="9.140625" style="49" customWidth="1"/>
  </cols>
  <sheetData>
    <row r="1" spans="1:22" ht="9">
      <c r="A1" s="49">
        <v>2</v>
      </c>
      <c r="B1" s="50" t="s">
        <v>15</v>
      </c>
      <c r="C1" s="51" t="s">
        <v>463</v>
      </c>
      <c r="D1" s="51" t="s">
        <v>464</v>
      </c>
      <c r="E1" s="51" t="s">
        <v>465</v>
      </c>
      <c r="F1" s="52" t="s">
        <v>16</v>
      </c>
      <c r="G1" s="52" t="s">
        <v>17</v>
      </c>
      <c r="H1" s="51" t="s">
        <v>466</v>
      </c>
      <c r="I1" s="51" t="s">
        <v>467</v>
      </c>
      <c r="J1" s="52" t="s">
        <v>18</v>
      </c>
      <c r="K1" s="52" t="s">
        <v>19</v>
      </c>
      <c r="L1" s="51" t="s">
        <v>468</v>
      </c>
      <c r="M1" s="51" t="s">
        <v>469</v>
      </c>
      <c r="N1" s="52" t="s">
        <v>20</v>
      </c>
      <c r="O1" s="52" t="s">
        <v>21</v>
      </c>
      <c r="P1" s="51" t="s">
        <v>470</v>
      </c>
      <c r="Q1" s="51" t="s">
        <v>471</v>
      </c>
      <c r="R1" s="51" t="s">
        <v>472</v>
      </c>
      <c r="S1" s="51" t="s">
        <v>473</v>
      </c>
      <c r="T1" s="51" t="s">
        <v>436</v>
      </c>
      <c r="U1" s="51" t="s">
        <v>437</v>
      </c>
      <c r="V1" s="51" t="s">
        <v>438</v>
      </c>
    </row>
    <row r="2" spans="1:22" ht="9">
      <c r="A2" s="50" t="s">
        <v>14</v>
      </c>
      <c r="B2" s="49" t="s">
        <v>429</v>
      </c>
      <c r="C2" s="53">
        <v>0</v>
      </c>
      <c r="D2" s="53">
        <v>0</v>
      </c>
      <c r="E2" s="53">
        <v>0</v>
      </c>
      <c r="F2" s="53">
        <v>0</v>
      </c>
      <c r="G2" s="53">
        <v>0</v>
      </c>
      <c r="H2" s="53">
        <v>0</v>
      </c>
      <c r="I2" s="53">
        <v>0</v>
      </c>
      <c r="J2" s="53">
        <v>0</v>
      </c>
      <c r="K2" s="53">
        <v>0</v>
      </c>
      <c r="L2" s="53">
        <v>0</v>
      </c>
      <c r="M2" s="53">
        <v>0</v>
      </c>
      <c r="N2" s="53">
        <v>0</v>
      </c>
      <c r="O2" s="53">
        <v>0</v>
      </c>
      <c r="P2" s="53">
        <v>0</v>
      </c>
      <c r="Q2" s="53">
        <v>0</v>
      </c>
      <c r="R2" s="53">
        <v>0</v>
      </c>
      <c r="S2" s="53">
        <v>0</v>
      </c>
      <c r="T2" s="53">
        <v>0</v>
      </c>
      <c r="U2" s="53">
        <v>0</v>
      </c>
      <c r="V2" s="53">
        <v>0</v>
      </c>
    </row>
    <row r="3" spans="1:22" ht="9">
      <c r="A3" s="54">
        <v>7</v>
      </c>
      <c r="B3" s="54" t="s">
        <v>22</v>
      </c>
      <c r="C3" s="54">
        <v>308910</v>
      </c>
      <c r="D3" s="54">
        <v>1930000</v>
      </c>
      <c r="E3" s="54">
        <v>1621090</v>
      </c>
      <c r="F3" s="54">
        <v>0.16005699</v>
      </c>
      <c r="G3" s="54">
        <v>0.83994301</v>
      </c>
      <c r="H3" s="54">
        <v>1984342</v>
      </c>
      <c r="I3" s="54">
        <v>1675432</v>
      </c>
      <c r="J3" s="54">
        <v>0.15567377</v>
      </c>
      <c r="K3" s="54">
        <v>0.84432623</v>
      </c>
      <c r="L3" s="54">
        <v>861627</v>
      </c>
      <c r="M3" s="54">
        <v>552717</v>
      </c>
      <c r="N3" s="54">
        <v>0.35851941</v>
      </c>
      <c r="O3" s="54">
        <v>0.64148059</v>
      </c>
      <c r="P3" s="54">
        <v>826</v>
      </c>
      <c r="Q3" s="54">
        <v>826000</v>
      </c>
      <c r="R3" s="54">
        <v>8420244</v>
      </c>
      <c r="S3" s="54">
        <v>229546.72</v>
      </c>
      <c r="T3" s="54">
        <v>1000</v>
      </c>
      <c r="U3" s="54">
        <v>10194</v>
      </c>
      <c r="V3" s="54">
        <v>277.9</v>
      </c>
    </row>
    <row r="4" spans="1:22" ht="9">
      <c r="A4" s="54">
        <v>14</v>
      </c>
      <c r="B4" s="54" t="s">
        <v>23</v>
      </c>
      <c r="C4" s="54">
        <v>1276842</v>
      </c>
      <c r="D4" s="54">
        <v>1930000</v>
      </c>
      <c r="E4" s="54">
        <v>653158</v>
      </c>
      <c r="F4" s="54">
        <v>0.66157617</v>
      </c>
      <c r="G4" s="54">
        <v>0.33842383</v>
      </c>
      <c r="H4" s="54">
        <v>1984342</v>
      </c>
      <c r="I4" s="54">
        <v>707500</v>
      </c>
      <c r="J4" s="54">
        <v>0.64345864</v>
      </c>
      <c r="K4" s="54">
        <v>0.35654136</v>
      </c>
      <c r="L4" s="54">
        <v>861627</v>
      </c>
      <c r="M4" s="54">
        <v>-415215</v>
      </c>
      <c r="N4" s="54">
        <v>1.48189646</v>
      </c>
      <c r="O4" s="54">
        <v>-0.48189646</v>
      </c>
      <c r="P4" s="54">
        <v>1433</v>
      </c>
      <c r="Q4" s="54">
        <v>1433000</v>
      </c>
      <c r="R4" s="54">
        <v>14608002</v>
      </c>
      <c r="S4" s="54">
        <v>205002.13</v>
      </c>
      <c r="T4" s="54">
        <v>1000</v>
      </c>
      <c r="U4" s="54">
        <v>10194</v>
      </c>
      <c r="V4" s="54">
        <v>143.06</v>
      </c>
    </row>
    <row r="5" spans="1:22" ht="9">
      <c r="A5" s="54">
        <v>63</v>
      </c>
      <c r="B5" s="54" t="s">
        <v>24</v>
      </c>
      <c r="C5" s="54">
        <v>829911</v>
      </c>
      <c r="D5" s="54">
        <v>1930000</v>
      </c>
      <c r="E5" s="54">
        <v>1100089</v>
      </c>
      <c r="F5" s="54">
        <v>0.4300057</v>
      </c>
      <c r="G5" s="54">
        <v>0.5699943</v>
      </c>
      <c r="H5" s="54">
        <v>1984342</v>
      </c>
      <c r="I5" s="54">
        <v>1154431</v>
      </c>
      <c r="J5" s="54">
        <v>0.41822982</v>
      </c>
      <c r="K5" s="54">
        <v>0.58177018</v>
      </c>
      <c r="L5" s="54">
        <v>861627</v>
      </c>
      <c r="M5" s="54">
        <v>31716</v>
      </c>
      <c r="N5" s="54">
        <v>0.96319057</v>
      </c>
      <c r="O5" s="54">
        <v>0.03680943</v>
      </c>
      <c r="P5" s="54">
        <v>397</v>
      </c>
      <c r="Q5" s="54">
        <v>397000</v>
      </c>
      <c r="R5" s="54">
        <v>4047018</v>
      </c>
      <c r="S5" s="54">
        <v>1430067.21</v>
      </c>
      <c r="T5" s="54">
        <v>1000</v>
      </c>
      <c r="U5" s="54">
        <v>10194</v>
      </c>
      <c r="V5" s="54">
        <v>3602.18</v>
      </c>
    </row>
    <row r="6" spans="1:22" ht="9">
      <c r="A6" s="54">
        <v>70</v>
      </c>
      <c r="B6" s="54" t="s">
        <v>25</v>
      </c>
      <c r="C6" s="54">
        <v>663118</v>
      </c>
      <c r="D6" s="54">
        <v>1930000</v>
      </c>
      <c r="E6" s="54">
        <v>1266882</v>
      </c>
      <c r="F6" s="54">
        <v>0.34358446</v>
      </c>
      <c r="G6" s="54">
        <v>0.65641554</v>
      </c>
      <c r="H6" s="54">
        <v>1984342</v>
      </c>
      <c r="I6" s="54">
        <v>1321224</v>
      </c>
      <c r="J6" s="54">
        <v>0.33417526</v>
      </c>
      <c r="K6" s="54">
        <v>0.66582474</v>
      </c>
      <c r="L6" s="54">
        <v>861627</v>
      </c>
      <c r="M6" s="54">
        <v>198509</v>
      </c>
      <c r="N6" s="54">
        <v>0.76961144</v>
      </c>
      <c r="O6" s="54">
        <v>0.23038856</v>
      </c>
      <c r="P6" s="54">
        <v>743</v>
      </c>
      <c r="Q6" s="54">
        <v>743000</v>
      </c>
      <c r="R6" s="54">
        <v>7574142</v>
      </c>
      <c r="S6" s="54">
        <v>452419.82</v>
      </c>
      <c r="T6" s="54">
        <v>1000</v>
      </c>
      <c r="U6" s="54">
        <v>10194</v>
      </c>
      <c r="V6" s="54">
        <v>608.91</v>
      </c>
    </row>
    <row r="7" spans="1:22" ht="9">
      <c r="A7" s="54">
        <v>84</v>
      </c>
      <c r="B7" s="54" t="s">
        <v>26</v>
      </c>
      <c r="C7" s="54">
        <v>913873</v>
      </c>
      <c r="D7" s="54">
        <v>1930000</v>
      </c>
      <c r="E7" s="54">
        <v>1016127</v>
      </c>
      <c r="F7" s="54">
        <v>0.47350933</v>
      </c>
      <c r="G7" s="54">
        <v>0.52649067</v>
      </c>
      <c r="H7" s="54">
        <v>1984342</v>
      </c>
      <c r="I7" s="54">
        <v>1070469</v>
      </c>
      <c r="J7" s="54">
        <v>0.46054208</v>
      </c>
      <c r="K7" s="54">
        <v>0.53945792</v>
      </c>
      <c r="L7" s="54">
        <v>861627</v>
      </c>
      <c r="M7" s="54">
        <v>-52246</v>
      </c>
      <c r="N7" s="54">
        <v>1.06063645</v>
      </c>
      <c r="O7" s="54">
        <v>-0.06063645</v>
      </c>
      <c r="P7" s="54">
        <v>233</v>
      </c>
      <c r="Q7" s="54">
        <v>233000</v>
      </c>
      <c r="R7" s="54">
        <v>2293878.08</v>
      </c>
      <c r="S7" s="54">
        <v>0</v>
      </c>
      <c r="T7" s="54">
        <v>1000</v>
      </c>
      <c r="U7" s="54">
        <v>9844.97</v>
      </c>
      <c r="V7" s="54">
        <v>0</v>
      </c>
    </row>
    <row r="8" spans="1:22" ht="9">
      <c r="A8" s="54">
        <v>91</v>
      </c>
      <c r="B8" s="54" t="s">
        <v>27</v>
      </c>
      <c r="C8" s="54">
        <v>498314</v>
      </c>
      <c r="D8" s="54">
        <v>1930000</v>
      </c>
      <c r="E8" s="54">
        <v>1431686</v>
      </c>
      <c r="F8" s="54">
        <v>0.25819378</v>
      </c>
      <c r="G8" s="54">
        <v>0.74180622</v>
      </c>
      <c r="H8" s="54">
        <v>1984342</v>
      </c>
      <c r="I8" s="54">
        <v>1486028</v>
      </c>
      <c r="J8" s="54">
        <v>0.25112304</v>
      </c>
      <c r="K8" s="54">
        <v>0.74887696</v>
      </c>
      <c r="L8" s="54">
        <v>861627</v>
      </c>
      <c r="M8" s="54">
        <v>363313</v>
      </c>
      <c r="N8" s="54">
        <v>0.57834074</v>
      </c>
      <c r="O8" s="54">
        <v>0.42165926</v>
      </c>
      <c r="P8" s="54">
        <v>511</v>
      </c>
      <c r="Q8" s="54">
        <v>511000</v>
      </c>
      <c r="R8" s="54">
        <v>5209134</v>
      </c>
      <c r="S8" s="54">
        <v>804621.7</v>
      </c>
      <c r="T8" s="54">
        <v>1000</v>
      </c>
      <c r="U8" s="54">
        <v>10194</v>
      </c>
      <c r="V8" s="54">
        <v>1574.6</v>
      </c>
    </row>
    <row r="9" spans="1:22" ht="9">
      <c r="A9" s="54">
        <v>105</v>
      </c>
      <c r="B9" s="54" t="s">
        <v>28</v>
      </c>
      <c r="C9" s="54">
        <v>553942</v>
      </c>
      <c r="D9" s="54">
        <v>1930000</v>
      </c>
      <c r="E9" s="54">
        <v>1376058</v>
      </c>
      <c r="F9" s="54">
        <v>0.28701658</v>
      </c>
      <c r="G9" s="54">
        <v>0.71298342</v>
      </c>
      <c r="H9" s="54">
        <v>1984342</v>
      </c>
      <c r="I9" s="54">
        <v>1430400</v>
      </c>
      <c r="J9" s="54">
        <v>0.27915652</v>
      </c>
      <c r="K9" s="54">
        <v>0.72084348</v>
      </c>
      <c r="L9" s="54">
        <v>861627</v>
      </c>
      <c r="M9" s="54">
        <v>307685</v>
      </c>
      <c r="N9" s="54">
        <v>0.64290232</v>
      </c>
      <c r="O9" s="54">
        <v>0.35709768</v>
      </c>
      <c r="P9" s="54">
        <v>450</v>
      </c>
      <c r="Q9" s="54">
        <v>450000</v>
      </c>
      <c r="R9" s="54">
        <v>4452590.42</v>
      </c>
      <c r="S9" s="54">
        <v>0</v>
      </c>
      <c r="T9" s="54">
        <v>1000</v>
      </c>
      <c r="U9" s="54">
        <v>9894.65</v>
      </c>
      <c r="V9" s="54">
        <v>0</v>
      </c>
    </row>
    <row r="10" spans="1:22" ht="9">
      <c r="A10" s="54">
        <v>112</v>
      </c>
      <c r="B10" s="54" t="s">
        <v>29</v>
      </c>
      <c r="C10" s="54">
        <v>536807</v>
      </c>
      <c r="D10" s="54">
        <v>1930000</v>
      </c>
      <c r="E10" s="54">
        <v>1393193</v>
      </c>
      <c r="F10" s="54">
        <v>0.27813834</v>
      </c>
      <c r="G10" s="54">
        <v>0.72186166</v>
      </c>
      <c r="H10" s="54">
        <v>1984342</v>
      </c>
      <c r="I10" s="54">
        <v>1447535</v>
      </c>
      <c r="J10" s="54">
        <v>0.27052141</v>
      </c>
      <c r="K10" s="54">
        <v>0.72947859</v>
      </c>
      <c r="L10" s="54">
        <v>861627</v>
      </c>
      <c r="M10" s="54">
        <v>324820</v>
      </c>
      <c r="N10" s="54">
        <v>0.62301553</v>
      </c>
      <c r="O10" s="54">
        <v>0.37698447</v>
      </c>
      <c r="P10" s="54">
        <v>1713</v>
      </c>
      <c r="Q10" s="54">
        <v>1713000</v>
      </c>
      <c r="R10" s="54">
        <v>17462322</v>
      </c>
      <c r="S10" s="54">
        <v>651109.06</v>
      </c>
      <c r="T10" s="54">
        <v>1000</v>
      </c>
      <c r="U10" s="54">
        <v>10194</v>
      </c>
      <c r="V10" s="54">
        <v>380.1</v>
      </c>
    </row>
    <row r="11" spans="1:22" ht="9">
      <c r="A11" s="54">
        <v>119</v>
      </c>
      <c r="B11" s="54" t="s">
        <v>30</v>
      </c>
      <c r="C11" s="54">
        <v>950539</v>
      </c>
      <c r="D11" s="54">
        <v>1930000</v>
      </c>
      <c r="E11" s="54">
        <v>979461</v>
      </c>
      <c r="F11" s="54">
        <v>0.49250725</v>
      </c>
      <c r="G11" s="54">
        <v>0.50749275</v>
      </c>
      <c r="H11" s="54">
        <v>1984342</v>
      </c>
      <c r="I11" s="54">
        <v>1033803</v>
      </c>
      <c r="J11" s="54">
        <v>0.47901975</v>
      </c>
      <c r="K11" s="54">
        <v>0.52098025</v>
      </c>
      <c r="L11" s="54">
        <v>861627</v>
      </c>
      <c r="M11" s="54">
        <v>-88912</v>
      </c>
      <c r="N11" s="54">
        <v>1.10319082</v>
      </c>
      <c r="O11" s="54">
        <v>-0.10319082</v>
      </c>
      <c r="P11" s="54">
        <v>1467</v>
      </c>
      <c r="Q11" s="54">
        <v>1467000</v>
      </c>
      <c r="R11" s="54">
        <v>14954598</v>
      </c>
      <c r="S11" s="54">
        <v>3030336.43</v>
      </c>
      <c r="T11" s="54">
        <v>1000</v>
      </c>
      <c r="U11" s="54">
        <v>10194</v>
      </c>
      <c r="V11" s="54">
        <v>2065.67</v>
      </c>
    </row>
    <row r="12" spans="1:22" ht="9">
      <c r="A12" s="54">
        <v>140</v>
      </c>
      <c r="B12" s="54" t="s">
        <v>31</v>
      </c>
      <c r="C12" s="54">
        <v>603015</v>
      </c>
      <c r="D12" s="54">
        <v>1930000</v>
      </c>
      <c r="E12" s="54">
        <v>1326985</v>
      </c>
      <c r="F12" s="54">
        <v>0.31244301</v>
      </c>
      <c r="G12" s="54">
        <v>0.68755699</v>
      </c>
      <c r="H12" s="54">
        <v>1984342</v>
      </c>
      <c r="I12" s="54">
        <v>1381327</v>
      </c>
      <c r="J12" s="54">
        <v>0.30388663</v>
      </c>
      <c r="K12" s="54">
        <v>0.69611337</v>
      </c>
      <c r="L12" s="54">
        <v>861627</v>
      </c>
      <c r="M12" s="54">
        <v>258612</v>
      </c>
      <c r="N12" s="54">
        <v>0.6998562</v>
      </c>
      <c r="O12" s="54">
        <v>0.3001438</v>
      </c>
      <c r="P12" s="54">
        <v>2224</v>
      </c>
      <c r="Q12" s="54">
        <v>2224000</v>
      </c>
      <c r="R12" s="54">
        <v>19928319.76</v>
      </c>
      <c r="S12" s="54">
        <v>0</v>
      </c>
      <c r="T12" s="54">
        <v>1000</v>
      </c>
      <c r="U12" s="54">
        <v>8960.58</v>
      </c>
      <c r="V12" s="54">
        <v>0</v>
      </c>
    </row>
    <row r="13" spans="1:22" ht="9">
      <c r="A13" s="54">
        <v>147</v>
      </c>
      <c r="B13" s="54" t="s">
        <v>32</v>
      </c>
      <c r="C13" s="54">
        <v>711642</v>
      </c>
      <c r="D13" s="54">
        <v>1930000</v>
      </c>
      <c r="E13" s="54">
        <v>1218358</v>
      </c>
      <c r="F13" s="54">
        <v>0.36872642</v>
      </c>
      <c r="G13" s="54">
        <v>0.63127358</v>
      </c>
      <c r="H13" s="54">
        <v>1984342</v>
      </c>
      <c r="I13" s="54">
        <v>1272700</v>
      </c>
      <c r="J13" s="54">
        <v>0.3586287</v>
      </c>
      <c r="K13" s="54">
        <v>0.6413713</v>
      </c>
      <c r="L13" s="54">
        <v>861627</v>
      </c>
      <c r="M13" s="54">
        <v>149985</v>
      </c>
      <c r="N13" s="54">
        <v>0.82592816</v>
      </c>
      <c r="O13" s="54">
        <v>0.17407184</v>
      </c>
      <c r="P13" s="54">
        <v>14841</v>
      </c>
      <c r="Q13" s="54">
        <v>14841000</v>
      </c>
      <c r="R13" s="54">
        <v>150456304.4</v>
      </c>
      <c r="S13" s="54">
        <v>0</v>
      </c>
      <c r="T13" s="54">
        <v>1000</v>
      </c>
      <c r="U13" s="54">
        <v>10137.88</v>
      </c>
      <c r="V13" s="54">
        <v>0</v>
      </c>
    </row>
    <row r="14" spans="1:22" ht="9">
      <c r="A14" s="54">
        <v>154</v>
      </c>
      <c r="B14" s="54" t="s">
        <v>33</v>
      </c>
      <c r="C14" s="54">
        <v>391890</v>
      </c>
      <c r="D14" s="54">
        <v>1930000</v>
      </c>
      <c r="E14" s="54">
        <v>1538110</v>
      </c>
      <c r="F14" s="54">
        <v>0.20305181</v>
      </c>
      <c r="G14" s="54">
        <v>0.79694819</v>
      </c>
      <c r="H14" s="54">
        <v>1984342</v>
      </c>
      <c r="I14" s="54">
        <v>1592452</v>
      </c>
      <c r="J14" s="54">
        <v>0.19749116</v>
      </c>
      <c r="K14" s="54">
        <v>0.80250884</v>
      </c>
      <c r="L14" s="54">
        <v>861627</v>
      </c>
      <c r="M14" s="54">
        <v>469737</v>
      </c>
      <c r="N14" s="54">
        <v>0.45482558</v>
      </c>
      <c r="O14" s="54">
        <v>0.54517442</v>
      </c>
      <c r="P14" s="54">
        <v>1344</v>
      </c>
      <c r="Q14" s="54">
        <v>1344000</v>
      </c>
      <c r="R14" s="54">
        <v>13700736</v>
      </c>
      <c r="S14" s="54">
        <v>3621704.82</v>
      </c>
      <c r="T14" s="54">
        <v>1000</v>
      </c>
      <c r="U14" s="54">
        <v>10194</v>
      </c>
      <c r="V14" s="54">
        <v>2694.72</v>
      </c>
    </row>
    <row r="15" spans="1:22" ht="9">
      <c r="A15" s="54">
        <v>161</v>
      </c>
      <c r="B15" s="54" t="s">
        <v>34</v>
      </c>
      <c r="C15" s="54">
        <v>685835</v>
      </c>
      <c r="D15" s="54">
        <v>1930000</v>
      </c>
      <c r="E15" s="54">
        <v>1244165</v>
      </c>
      <c r="F15" s="54">
        <v>0.35535492</v>
      </c>
      <c r="G15" s="54">
        <v>0.64464508</v>
      </c>
      <c r="H15" s="54">
        <v>1984342</v>
      </c>
      <c r="I15" s="54">
        <v>1298507</v>
      </c>
      <c r="J15" s="54">
        <v>0.34562339</v>
      </c>
      <c r="K15" s="54">
        <v>0.65437661</v>
      </c>
      <c r="L15" s="54">
        <v>861627</v>
      </c>
      <c r="M15" s="54">
        <v>175792</v>
      </c>
      <c r="N15" s="54">
        <v>0.79597668</v>
      </c>
      <c r="O15" s="54">
        <v>0.20402332</v>
      </c>
      <c r="P15" s="54">
        <v>277</v>
      </c>
      <c r="Q15" s="54">
        <v>277000</v>
      </c>
      <c r="R15" s="54">
        <v>2823738</v>
      </c>
      <c r="S15" s="54">
        <v>775735.56</v>
      </c>
      <c r="T15" s="54">
        <v>1000</v>
      </c>
      <c r="U15" s="54">
        <v>10194</v>
      </c>
      <c r="V15" s="54">
        <v>2800.49</v>
      </c>
    </row>
    <row r="16" spans="1:22" ht="9">
      <c r="A16" s="54">
        <v>2450</v>
      </c>
      <c r="B16" s="54" t="s">
        <v>35</v>
      </c>
      <c r="C16" s="54">
        <v>4167499</v>
      </c>
      <c r="D16" s="54">
        <v>5790000</v>
      </c>
      <c r="E16" s="54">
        <v>1622501</v>
      </c>
      <c r="F16" s="54">
        <v>0.7197753</v>
      </c>
      <c r="G16" s="54">
        <v>0.2802247</v>
      </c>
      <c r="H16" s="54">
        <v>5953026</v>
      </c>
      <c r="I16" s="54">
        <v>1785527</v>
      </c>
      <c r="J16" s="54">
        <v>0.70006397</v>
      </c>
      <c r="K16" s="54">
        <v>0.29993603</v>
      </c>
      <c r="L16" s="54">
        <v>2584881</v>
      </c>
      <c r="M16" s="54">
        <v>-1582618</v>
      </c>
      <c r="N16" s="54">
        <v>1.61225952</v>
      </c>
      <c r="O16" s="54">
        <v>-0.61225952</v>
      </c>
      <c r="P16" s="54">
        <v>1975</v>
      </c>
      <c r="Q16" s="54">
        <v>1975000</v>
      </c>
      <c r="R16" s="54">
        <v>20133150</v>
      </c>
      <c r="S16" s="54">
        <v>420351.07</v>
      </c>
      <c r="T16" s="54">
        <v>1000</v>
      </c>
      <c r="U16" s="54">
        <v>10194</v>
      </c>
      <c r="V16" s="54">
        <v>212.84</v>
      </c>
    </row>
    <row r="17" spans="1:22" ht="9">
      <c r="A17" s="54">
        <v>170</v>
      </c>
      <c r="B17" s="54" t="s">
        <v>36</v>
      </c>
      <c r="C17" s="54">
        <v>456008</v>
      </c>
      <c r="D17" s="54">
        <v>1930000</v>
      </c>
      <c r="E17" s="54">
        <v>1473992</v>
      </c>
      <c r="F17" s="54">
        <v>0.23627358</v>
      </c>
      <c r="G17" s="54">
        <v>0.76372642</v>
      </c>
      <c r="H17" s="54">
        <v>1984342</v>
      </c>
      <c r="I17" s="54">
        <v>1528334</v>
      </c>
      <c r="J17" s="54">
        <v>0.22980313</v>
      </c>
      <c r="K17" s="54">
        <v>0.77019687</v>
      </c>
      <c r="L17" s="54">
        <v>861627</v>
      </c>
      <c r="M17" s="54">
        <v>405619</v>
      </c>
      <c r="N17" s="54">
        <v>0.52924061</v>
      </c>
      <c r="O17" s="54">
        <v>0.47075939</v>
      </c>
      <c r="P17" s="54">
        <v>1997</v>
      </c>
      <c r="Q17" s="54">
        <v>1997000</v>
      </c>
      <c r="R17" s="54">
        <v>20357418</v>
      </c>
      <c r="S17" s="54">
        <v>3128554.13</v>
      </c>
      <c r="T17" s="54">
        <v>1000</v>
      </c>
      <c r="U17" s="54">
        <v>10194</v>
      </c>
      <c r="V17" s="54">
        <v>1566.63</v>
      </c>
    </row>
    <row r="18" spans="1:22" ht="9">
      <c r="A18" s="54">
        <v>182</v>
      </c>
      <c r="B18" s="54" t="s">
        <v>37</v>
      </c>
      <c r="C18" s="54">
        <v>1060874</v>
      </c>
      <c r="D18" s="54">
        <v>1930000</v>
      </c>
      <c r="E18" s="54">
        <v>869126</v>
      </c>
      <c r="F18" s="54">
        <v>0.54967565</v>
      </c>
      <c r="G18" s="54">
        <v>0.45032435</v>
      </c>
      <c r="H18" s="54">
        <v>1984342</v>
      </c>
      <c r="I18" s="54">
        <v>923468</v>
      </c>
      <c r="J18" s="54">
        <v>0.53462256</v>
      </c>
      <c r="K18" s="54">
        <v>0.46537744</v>
      </c>
      <c r="L18" s="54">
        <v>861627</v>
      </c>
      <c r="M18" s="54">
        <v>-199247</v>
      </c>
      <c r="N18" s="54">
        <v>1.23124507</v>
      </c>
      <c r="O18" s="54">
        <v>-0.23124507</v>
      </c>
      <c r="P18" s="54">
        <v>2191</v>
      </c>
      <c r="Q18" s="54">
        <v>2191000</v>
      </c>
      <c r="R18" s="54">
        <v>21396579.56</v>
      </c>
      <c r="S18" s="54">
        <v>0</v>
      </c>
      <c r="T18" s="54">
        <v>1000</v>
      </c>
      <c r="U18" s="54">
        <v>9765.67</v>
      </c>
      <c r="V18" s="54">
        <v>0</v>
      </c>
    </row>
    <row r="19" spans="1:22" ht="9">
      <c r="A19" s="54">
        <v>196</v>
      </c>
      <c r="B19" s="54" t="s">
        <v>38</v>
      </c>
      <c r="C19" s="54">
        <v>723208</v>
      </c>
      <c r="D19" s="54">
        <v>1930000</v>
      </c>
      <c r="E19" s="54">
        <v>1206792</v>
      </c>
      <c r="F19" s="54">
        <v>0.37471917</v>
      </c>
      <c r="G19" s="54">
        <v>0.62528083</v>
      </c>
      <c r="H19" s="54">
        <v>1984342</v>
      </c>
      <c r="I19" s="54">
        <v>1261134</v>
      </c>
      <c r="J19" s="54">
        <v>0.36445734</v>
      </c>
      <c r="K19" s="54">
        <v>0.63554266</v>
      </c>
      <c r="L19" s="54">
        <v>861627</v>
      </c>
      <c r="M19" s="54">
        <v>138419</v>
      </c>
      <c r="N19" s="54">
        <v>0.8393516</v>
      </c>
      <c r="O19" s="54">
        <v>0.1606484</v>
      </c>
      <c r="P19" s="54">
        <v>463</v>
      </c>
      <c r="Q19" s="54">
        <v>463000</v>
      </c>
      <c r="R19" s="54">
        <v>4719822</v>
      </c>
      <c r="S19" s="54">
        <v>954726.11</v>
      </c>
      <c r="T19" s="54">
        <v>1000</v>
      </c>
      <c r="U19" s="54">
        <v>10194</v>
      </c>
      <c r="V19" s="54">
        <v>2062.04</v>
      </c>
    </row>
    <row r="20" spans="1:22" ht="9">
      <c r="A20" s="54">
        <v>203</v>
      </c>
      <c r="B20" s="54" t="s">
        <v>39</v>
      </c>
      <c r="C20" s="54">
        <v>494525</v>
      </c>
      <c r="D20" s="54">
        <v>1930000</v>
      </c>
      <c r="E20" s="54">
        <v>1435475</v>
      </c>
      <c r="F20" s="54">
        <v>0.25623057</v>
      </c>
      <c r="G20" s="54">
        <v>0.74376943</v>
      </c>
      <c r="H20" s="54">
        <v>1984342</v>
      </c>
      <c r="I20" s="54">
        <v>1489817</v>
      </c>
      <c r="J20" s="54">
        <v>0.24921359</v>
      </c>
      <c r="K20" s="54">
        <v>0.75078641</v>
      </c>
      <c r="L20" s="54">
        <v>861627</v>
      </c>
      <c r="M20" s="54">
        <v>367102</v>
      </c>
      <c r="N20" s="54">
        <v>0.57394325</v>
      </c>
      <c r="O20" s="54">
        <v>0.42605675</v>
      </c>
      <c r="P20" s="54">
        <v>803</v>
      </c>
      <c r="Q20" s="54">
        <v>803000</v>
      </c>
      <c r="R20" s="54">
        <v>7396148.98</v>
      </c>
      <c r="S20" s="54">
        <v>0</v>
      </c>
      <c r="T20" s="54">
        <v>1000</v>
      </c>
      <c r="U20" s="54">
        <v>9210.65</v>
      </c>
      <c r="V20" s="54">
        <v>0</v>
      </c>
    </row>
    <row r="21" spans="1:22" ht="9">
      <c r="A21" s="54">
        <v>217</v>
      </c>
      <c r="B21" s="54" t="s">
        <v>40</v>
      </c>
      <c r="C21" s="54">
        <v>647934</v>
      </c>
      <c r="D21" s="54">
        <v>1930000</v>
      </c>
      <c r="E21" s="54">
        <v>1282066</v>
      </c>
      <c r="F21" s="54">
        <v>0.3357171</v>
      </c>
      <c r="G21" s="54">
        <v>0.6642829</v>
      </c>
      <c r="H21" s="54">
        <v>1984342</v>
      </c>
      <c r="I21" s="54">
        <v>1336408</v>
      </c>
      <c r="J21" s="54">
        <v>0.32652335</v>
      </c>
      <c r="K21" s="54">
        <v>0.67347665</v>
      </c>
      <c r="L21" s="54">
        <v>861627</v>
      </c>
      <c r="M21" s="54">
        <v>213693</v>
      </c>
      <c r="N21" s="54">
        <v>0.75198897</v>
      </c>
      <c r="O21" s="54">
        <v>0.24801103</v>
      </c>
      <c r="P21" s="54">
        <v>604</v>
      </c>
      <c r="Q21" s="54">
        <v>604000</v>
      </c>
      <c r="R21" s="54">
        <v>6157176</v>
      </c>
      <c r="S21" s="54">
        <v>1112133.85</v>
      </c>
      <c r="T21" s="54">
        <v>1000</v>
      </c>
      <c r="U21" s="54">
        <v>10194</v>
      </c>
      <c r="V21" s="54">
        <v>1841.28</v>
      </c>
    </row>
    <row r="22" spans="1:22" ht="9">
      <c r="A22" s="54">
        <v>231</v>
      </c>
      <c r="B22" s="54" t="s">
        <v>41</v>
      </c>
      <c r="C22" s="54">
        <v>621509</v>
      </c>
      <c r="D22" s="54">
        <v>1930000</v>
      </c>
      <c r="E22" s="54">
        <v>1308491</v>
      </c>
      <c r="F22" s="54">
        <v>0.32202539</v>
      </c>
      <c r="G22" s="54">
        <v>0.67797461</v>
      </c>
      <c r="H22" s="54">
        <v>1984342</v>
      </c>
      <c r="I22" s="54">
        <v>1362833</v>
      </c>
      <c r="J22" s="54">
        <v>0.31320659</v>
      </c>
      <c r="K22" s="54">
        <v>0.68679341</v>
      </c>
      <c r="L22" s="54">
        <v>861627</v>
      </c>
      <c r="M22" s="54">
        <v>240118</v>
      </c>
      <c r="N22" s="54">
        <v>0.72132025</v>
      </c>
      <c r="O22" s="54">
        <v>0.27867975</v>
      </c>
      <c r="P22" s="54">
        <v>1644</v>
      </c>
      <c r="Q22" s="54">
        <v>1644000</v>
      </c>
      <c r="R22" s="54">
        <v>16758936</v>
      </c>
      <c r="S22" s="54">
        <v>992536.14</v>
      </c>
      <c r="T22" s="54">
        <v>1000</v>
      </c>
      <c r="U22" s="54">
        <v>10194</v>
      </c>
      <c r="V22" s="54">
        <v>603.73</v>
      </c>
    </row>
    <row r="23" spans="1:22" ht="9">
      <c r="A23" s="54">
        <v>245</v>
      </c>
      <c r="B23" s="54" t="s">
        <v>42</v>
      </c>
      <c r="C23" s="54">
        <v>632817</v>
      </c>
      <c r="D23" s="54">
        <v>1930000</v>
      </c>
      <c r="E23" s="54">
        <v>1297183</v>
      </c>
      <c r="F23" s="54">
        <v>0.32788446</v>
      </c>
      <c r="G23" s="54">
        <v>0.67211554</v>
      </c>
      <c r="H23" s="54">
        <v>1984342</v>
      </c>
      <c r="I23" s="54">
        <v>1351525</v>
      </c>
      <c r="J23" s="54">
        <v>0.31890521</v>
      </c>
      <c r="K23" s="54">
        <v>0.68109479</v>
      </c>
      <c r="L23" s="54">
        <v>861627</v>
      </c>
      <c r="M23" s="54">
        <v>228810</v>
      </c>
      <c r="N23" s="54">
        <v>0.73444425</v>
      </c>
      <c r="O23" s="54">
        <v>0.26555575</v>
      </c>
      <c r="P23" s="54">
        <v>629</v>
      </c>
      <c r="Q23" s="54">
        <v>629000</v>
      </c>
      <c r="R23" s="54">
        <v>6412026</v>
      </c>
      <c r="S23" s="54">
        <v>1828796.49</v>
      </c>
      <c r="T23" s="54">
        <v>1000</v>
      </c>
      <c r="U23" s="54">
        <v>10194</v>
      </c>
      <c r="V23" s="54">
        <v>2907.47</v>
      </c>
    </row>
    <row r="24" spans="1:22" ht="9">
      <c r="A24" s="54">
        <v>280</v>
      </c>
      <c r="B24" s="54" t="s">
        <v>43</v>
      </c>
      <c r="C24" s="54">
        <v>792620</v>
      </c>
      <c r="D24" s="54">
        <v>1930000</v>
      </c>
      <c r="E24" s="54">
        <v>1137380</v>
      </c>
      <c r="F24" s="54">
        <v>0.41068394</v>
      </c>
      <c r="G24" s="54">
        <v>0.58931606</v>
      </c>
      <c r="H24" s="54">
        <v>1984342</v>
      </c>
      <c r="I24" s="54">
        <v>1191722</v>
      </c>
      <c r="J24" s="54">
        <v>0.39943719</v>
      </c>
      <c r="K24" s="54">
        <v>0.60056281</v>
      </c>
      <c r="L24" s="54">
        <v>861627</v>
      </c>
      <c r="M24" s="54">
        <v>69007</v>
      </c>
      <c r="N24" s="54">
        <v>0.91991082</v>
      </c>
      <c r="O24" s="54">
        <v>0.08008918</v>
      </c>
      <c r="P24" s="54">
        <v>2882</v>
      </c>
      <c r="Q24" s="54">
        <v>2882000</v>
      </c>
      <c r="R24" s="54">
        <v>29379108</v>
      </c>
      <c r="S24" s="54">
        <v>5554693.16</v>
      </c>
      <c r="T24" s="54">
        <v>1000</v>
      </c>
      <c r="U24" s="54">
        <v>10194</v>
      </c>
      <c r="V24" s="54">
        <v>1927.37</v>
      </c>
    </row>
    <row r="25" spans="1:22" ht="9">
      <c r="A25" s="54">
        <v>287</v>
      </c>
      <c r="B25" s="54" t="s">
        <v>44</v>
      </c>
      <c r="C25" s="54">
        <v>754403</v>
      </c>
      <c r="D25" s="54">
        <v>1930000</v>
      </c>
      <c r="E25" s="54">
        <v>1175597</v>
      </c>
      <c r="F25" s="54">
        <v>0.39088238</v>
      </c>
      <c r="G25" s="54">
        <v>0.60911762</v>
      </c>
      <c r="H25" s="54">
        <v>1984342</v>
      </c>
      <c r="I25" s="54">
        <v>1229939</v>
      </c>
      <c r="J25" s="54">
        <v>0.38017791</v>
      </c>
      <c r="K25" s="54">
        <v>0.61982209</v>
      </c>
      <c r="L25" s="54">
        <v>861627</v>
      </c>
      <c r="M25" s="54">
        <v>107224</v>
      </c>
      <c r="N25" s="54">
        <v>0.87555636</v>
      </c>
      <c r="O25" s="54">
        <v>0.12444364</v>
      </c>
      <c r="P25" s="54">
        <v>418</v>
      </c>
      <c r="Q25" s="54">
        <v>418000</v>
      </c>
      <c r="R25" s="54">
        <v>4261092</v>
      </c>
      <c r="S25" s="54">
        <v>1027072.17</v>
      </c>
      <c r="T25" s="54">
        <v>1000</v>
      </c>
      <c r="U25" s="54">
        <v>10194</v>
      </c>
      <c r="V25" s="54">
        <v>2457.11</v>
      </c>
    </row>
    <row r="26" spans="1:22" ht="9">
      <c r="A26" s="54">
        <v>308</v>
      </c>
      <c r="B26" s="54" t="s">
        <v>45</v>
      </c>
      <c r="C26" s="54">
        <v>477895</v>
      </c>
      <c r="D26" s="54">
        <v>1930000</v>
      </c>
      <c r="E26" s="54">
        <v>1452105</v>
      </c>
      <c r="F26" s="54">
        <v>0.24761399</v>
      </c>
      <c r="G26" s="54">
        <v>0.75238601</v>
      </c>
      <c r="H26" s="54">
        <v>1984342</v>
      </c>
      <c r="I26" s="54">
        <v>1506447</v>
      </c>
      <c r="J26" s="54">
        <v>0.24083298</v>
      </c>
      <c r="K26" s="54">
        <v>0.75916702</v>
      </c>
      <c r="L26" s="54">
        <v>861627</v>
      </c>
      <c r="M26" s="54">
        <v>383732</v>
      </c>
      <c r="N26" s="54">
        <v>0.55464255</v>
      </c>
      <c r="O26" s="54">
        <v>0.44535745</v>
      </c>
      <c r="P26" s="54">
        <v>1327</v>
      </c>
      <c r="Q26" s="54">
        <v>1327000</v>
      </c>
      <c r="R26" s="54">
        <v>13527438</v>
      </c>
      <c r="S26" s="54">
        <v>2122612.18</v>
      </c>
      <c r="T26" s="54">
        <v>1000</v>
      </c>
      <c r="U26" s="54">
        <v>10194</v>
      </c>
      <c r="V26" s="54">
        <v>1599.56</v>
      </c>
    </row>
    <row r="27" spans="1:22" ht="9">
      <c r="A27" s="54">
        <v>315</v>
      </c>
      <c r="B27" s="54" t="s">
        <v>46</v>
      </c>
      <c r="C27" s="54">
        <v>1500383</v>
      </c>
      <c r="D27" s="54">
        <v>1930000</v>
      </c>
      <c r="E27" s="54">
        <v>429617</v>
      </c>
      <c r="F27" s="54">
        <v>0.77740052</v>
      </c>
      <c r="G27" s="54">
        <v>0.22259948</v>
      </c>
      <c r="H27" s="54">
        <v>1984342</v>
      </c>
      <c r="I27" s="54">
        <v>483959</v>
      </c>
      <c r="J27" s="54">
        <v>0.75611109</v>
      </c>
      <c r="K27" s="54">
        <v>0.24388891</v>
      </c>
      <c r="L27" s="54">
        <v>861627</v>
      </c>
      <c r="M27" s="54">
        <v>-638756</v>
      </c>
      <c r="N27" s="54">
        <v>1.74133703</v>
      </c>
      <c r="O27" s="54">
        <v>-0.74133703</v>
      </c>
      <c r="P27" s="54">
        <v>452</v>
      </c>
      <c r="Q27" s="54">
        <v>452000</v>
      </c>
      <c r="R27" s="54">
        <v>4607688</v>
      </c>
      <c r="S27" s="54">
        <v>3291892.19</v>
      </c>
      <c r="T27" s="54">
        <v>1000</v>
      </c>
      <c r="U27" s="54">
        <v>10194</v>
      </c>
      <c r="V27" s="54">
        <v>7282.95</v>
      </c>
    </row>
    <row r="28" spans="1:22" ht="9">
      <c r="A28" s="54">
        <v>336</v>
      </c>
      <c r="B28" s="54" t="s">
        <v>47</v>
      </c>
      <c r="C28" s="54">
        <v>699363</v>
      </c>
      <c r="D28" s="54">
        <v>1930000</v>
      </c>
      <c r="E28" s="54">
        <v>1230637</v>
      </c>
      <c r="F28" s="54">
        <v>0.36236425</v>
      </c>
      <c r="G28" s="54">
        <v>0.63763575</v>
      </c>
      <c r="H28" s="54">
        <v>1984342</v>
      </c>
      <c r="I28" s="54">
        <v>1284979</v>
      </c>
      <c r="J28" s="54">
        <v>0.35244076</v>
      </c>
      <c r="K28" s="54">
        <v>0.64755924</v>
      </c>
      <c r="L28" s="54">
        <v>861627</v>
      </c>
      <c r="M28" s="54">
        <v>162264</v>
      </c>
      <c r="N28" s="54">
        <v>0.81167721</v>
      </c>
      <c r="O28" s="54">
        <v>0.18832279</v>
      </c>
      <c r="P28" s="54">
        <v>3285</v>
      </c>
      <c r="Q28" s="54">
        <v>3285000</v>
      </c>
      <c r="R28" s="54">
        <v>33487290</v>
      </c>
      <c r="S28" s="54">
        <v>4859570.16</v>
      </c>
      <c r="T28" s="54">
        <v>1000</v>
      </c>
      <c r="U28" s="54">
        <v>10194</v>
      </c>
      <c r="V28" s="54">
        <v>1479.32</v>
      </c>
    </row>
    <row r="29" spans="1:22" ht="9">
      <c r="A29" s="54">
        <v>4263</v>
      </c>
      <c r="B29" s="54" t="s">
        <v>48</v>
      </c>
      <c r="C29" s="54">
        <v>1356961</v>
      </c>
      <c r="D29" s="54">
        <v>1930000</v>
      </c>
      <c r="E29" s="54">
        <v>573039</v>
      </c>
      <c r="F29" s="54">
        <v>0.7030886</v>
      </c>
      <c r="G29" s="54">
        <v>0.2969114</v>
      </c>
      <c r="H29" s="54">
        <v>1984342</v>
      </c>
      <c r="I29" s="54">
        <v>627381</v>
      </c>
      <c r="J29" s="54">
        <v>0.68383424</v>
      </c>
      <c r="K29" s="54">
        <v>0.31616576</v>
      </c>
      <c r="L29" s="54">
        <v>861627</v>
      </c>
      <c r="M29" s="54">
        <v>-495334</v>
      </c>
      <c r="N29" s="54">
        <v>1.57488217</v>
      </c>
      <c r="O29" s="54">
        <v>-0.57488217</v>
      </c>
      <c r="P29" s="54">
        <v>259</v>
      </c>
      <c r="Q29" s="54">
        <v>259000</v>
      </c>
      <c r="R29" s="54">
        <v>2640246</v>
      </c>
      <c r="S29" s="54">
        <v>963635.48</v>
      </c>
      <c r="T29" s="54">
        <v>1000</v>
      </c>
      <c r="U29" s="54">
        <v>10194</v>
      </c>
      <c r="V29" s="54">
        <v>3720.6</v>
      </c>
    </row>
    <row r="30" spans="1:22" ht="9">
      <c r="A30" s="54">
        <v>350</v>
      </c>
      <c r="B30" s="54" t="s">
        <v>49</v>
      </c>
      <c r="C30" s="54">
        <v>858865</v>
      </c>
      <c r="D30" s="54">
        <v>1930000</v>
      </c>
      <c r="E30" s="54">
        <v>1071135</v>
      </c>
      <c r="F30" s="54">
        <v>0.44500777</v>
      </c>
      <c r="G30" s="54">
        <v>0.55499223</v>
      </c>
      <c r="H30" s="54">
        <v>1984342</v>
      </c>
      <c r="I30" s="54">
        <v>1125477</v>
      </c>
      <c r="J30" s="54">
        <v>0.43282106</v>
      </c>
      <c r="K30" s="54">
        <v>0.56717894</v>
      </c>
      <c r="L30" s="54">
        <v>861627</v>
      </c>
      <c r="M30" s="54">
        <v>2762</v>
      </c>
      <c r="N30" s="54">
        <v>0.99679444</v>
      </c>
      <c r="O30" s="54">
        <v>0.00320556</v>
      </c>
      <c r="P30" s="54">
        <v>945</v>
      </c>
      <c r="Q30" s="54">
        <v>945000</v>
      </c>
      <c r="R30" s="54">
        <v>9633330</v>
      </c>
      <c r="S30" s="54">
        <v>2772254.17</v>
      </c>
      <c r="T30" s="54">
        <v>1000</v>
      </c>
      <c r="U30" s="54">
        <v>10194</v>
      </c>
      <c r="V30" s="54">
        <v>2933.6</v>
      </c>
    </row>
    <row r="31" spans="1:22" ht="9">
      <c r="A31" s="54">
        <v>364</v>
      </c>
      <c r="B31" s="54" t="s">
        <v>50</v>
      </c>
      <c r="C31" s="54">
        <v>608254</v>
      </c>
      <c r="D31" s="54">
        <v>1930000</v>
      </c>
      <c r="E31" s="54">
        <v>1321746</v>
      </c>
      <c r="F31" s="54">
        <v>0.31515751</v>
      </c>
      <c r="G31" s="54">
        <v>0.68484249</v>
      </c>
      <c r="H31" s="54">
        <v>1984342</v>
      </c>
      <c r="I31" s="54">
        <v>1376088</v>
      </c>
      <c r="J31" s="54">
        <v>0.3065268</v>
      </c>
      <c r="K31" s="54">
        <v>0.6934732</v>
      </c>
      <c r="L31" s="54">
        <v>861627</v>
      </c>
      <c r="M31" s="54">
        <v>253373</v>
      </c>
      <c r="N31" s="54">
        <v>0.70593656</v>
      </c>
      <c r="O31" s="54">
        <v>0.29406344</v>
      </c>
      <c r="P31" s="54">
        <v>363</v>
      </c>
      <c r="Q31" s="54">
        <v>363000</v>
      </c>
      <c r="R31" s="54">
        <v>3700422</v>
      </c>
      <c r="S31" s="54">
        <v>442179.94</v>
      </c>
      <c r="T31" s="54">
        <v>1000</v>
      </c>
      <c r="U31" s="54">
        <v>10194</v>
      </c>
      <c r="V31" s="54">
        <v>1218.13</v>
      </c>
    </row>
    <row r="32" spans="1:22" ht="9">
      <c r="A32" s="54">
        <v>413</v>
      </c>
      <c r="B32" s="54" t="s">
        <v>51</v>
      </c>
      <c r="C32" s="54">
        <v>365387</v>
      </c>
      <c r="D32" s="54">
        <v>1930000</v>
      </c>
      <c r="E32" s="54">
        <v>1564613</v>
      </c>
      <c r="F32" s="54">
        <v>0.18931969</v>
      </c>
      <c r="G32" s="54">
        <v>0.81068031</v>
      </c>
      <c r="H32" s="54">
        <v>1984342</v>
      </c>
      <c r="I32" s="54">
        <v>1618955</v>
      </c>
      <c r="J32" s="54">
        <v>0.18413509</v>
      </c>
      <c r="K32" s="54">
        <v>0.81586491</v>
      </c>
      <c r="L32" s="54">
        <v>861627</v>
      </c>
      <c r="M32" s="54">
        <v>496240</v>
      </c>
      <c r="N32" s="54">
        <v>0.42406633</v>
      </c>
      <c r="O32" s="54">
        <v>0.57593367</v>
      </c>
      <c r="P32" s="54">
        <v>6486</v>
      </c>
      <c r="Q32" s="54">
        <v>6486000</v>
      </c>
      <c r="R32" s="54">
        <v>66118284</v>
      </c>
      <c r="S32" s="54">
        <v>3361249.25</v>
      </c>
      <c r="T32" s="54">
        <v>1000</v>
      </c>
      <c r="U32" s="54">
        <v>10194</v>
      </c>
      <c r="V32" s="54">
        <v>518.23</v>
      </c>
    </row>
    <row r="33" spans="1:22" ht="9">
      <c r="A33" s="54">
        <v>422</v>
      </c>
      <c r="B33" s="54" t="s">
        <v>52</v>
      </c>
      <c r="C33" s="54">
        <v>585214</v>
      </c>
      <c r="D33" s="54">
        <v>1930000</v>
      </c>
      <c r="E33" s="54">
        <v>1344786</v>
      </c>
      <c r="F33" s="54">
        <v>0.30321969</v>
      </c>
      <c r="G33" s="54">
        <v>0.69678031</v>
      </c>
      <c r="H33" s="54">
        <v>1984342</v>
      </c>
      <c r="I33" s="54">
        <v>1399128</v>
      </c>
      <c r="J33" s="54">
        <v>0.2949159</v>
      </c>
      <c r="K33" s="54">
        <v>0.7050841</v>
      </c>
      <c r="L33" s="54">
        <v>861627</v>
      </c>
      <c r="M33" s="54">
        <v>276413</v>
      </c>
      <c r="N33" s="54">
        <v>0.67919645</v>
      </c>
      <c r="O33" s="54">
        <v>0.32080355</v>
      </c>
      <c r="P33" s="54">
        <v>1265</v>
      </c>
      <c r="Q33" s="54">
        <v>1265000</v>
      </c>
      <c r="R33" s="54">
        <v>12895410</v>
      </c>
      <c r="S33" s="54">
        <v>1824003.86</v>
      </c>
      <c r="T33" s="54">
        <v>1000</v>
      </c>
      <c r="U33" s="54">
        <v>10194</v>
      </c>
      <c r="V33" s="54">
        <v>1441.9</v>
      </c>
    </row>
    <row r="34" spans="1:22" ht="9">
      <c r="A34" s="54">
        <v>427</v>
      </c>
      <c r="B34" s="54" t="s">
        <v>53</v>
      </c>
      <c r="C34" s="54">
        <v>460044</v>
      </c>
      <c r="D34" s="54">
        <v>1930000</v>
      </c>
      <c r="E34" s="54">
        <v>1469956</v>
      </c>
      <c r="F34" s="54">
        <v>0.23836477</v>
      </c>
      <c r="G34" s="54">
        <v>0.76163523</v>
      </c>
      <c r="H34" s="54">
        <v>1984342</v>
      </c>
      <c r="I34" s="54">
        <v>1524298</v>
      </c>
      <c r="J34" s="54">
        <v>0.23183705</v>
      </c>
      <c r="K34" s="54">
        <v>0.76816295</v>
      </c>
      <c r="L34" s="54">
        <v>861627</v>
      </c>
      <c r="M34" s="54">
        <v>401583</v>
      </c>
      <c r="N34" s="54">
        <v>0.53392477</v>
      </c>
      <c r="O34" s="54">
        <v>0.46607523</v>
      </c>
      <c r="P34" s="54">
        <v>257</v>
      </c>
      <c r="Q34" s="54">
        <v>257000</v>
      </c>
      <c r="R34" s="54">
        <v>2619858</v>
      </c>
      <c r="S34" s="54">
        <v>238801.69</v>
      </c>
      <c r="T34" s="54">
        <v>1000</v>
      </c>
      <c r="U34" s="54">
        <v>10194</v>
      </c>
      <c r="V34" s="54">
        <v>929.19</v>
      </c>
    </row>
    <row r="35" spans="1:22" ht="9">
      <c r="A35" s="54">
        <v>434</v>
      </c>
      <c r="B35" s="54" t="s">
        <v>54</v>
      </c>
      <c r="C35" s="54">
        <v>635175</v>
      </c>
      <c r="D35" s="54">
        <v>1930000</v>
      </c>
      <c r="E35" s="54">
        <v>1294825</v>
      </c>
      <c r="F35" s="54">
        <v>0.32910622</v>
      </c>
      <c r="G35" s="54">
        <v>0.67089378</v>
      </c>
      <c r="H35" s="54">
        <v>1984342</v>
      </c>
      <c r="I35" s="54">
        <v>1349167</v>
      </c>
      <c r="J35" s="54">
        <v>0.32009351</v>
      </c>
      <c r="K35" s="54">
        <v>0.67990649</v>
      </c>
      <c r="L35" s="54">
        <v>861627</v>
      </c>
      <c r="M35" s="54">
        <v>226452</v>
      </c>
      <c r="N35" s="54">
        <v>0.73718094</v>
      </c>
      <c r="O35" s="54">
        <v>0.26281906</v>
      </c>
      <c r="P35" s="54">
        <v>1475</v>
      </c>
      <c r="Q35" s="54">
        <v>1475000</v>
      </c>
      <c r="R35" s="54">
        <v>15036150</v>
      </c>
      <c r="S35" s="54">
        <v>3539199.93</v>
      </c>
      <c r="T35" s="54">
        <v>1000</v>
      </c>
      <c r="U35" s="54">
        <v>10194</v>
      </c>
      <c r="V35" s="54">
        <v>2399.46</v>
      </c>
    </row>
    <row r="36" spans="1:22" ht="9">
      <c r="A36" s="54">
        <v>6013</v>
      </c>
      <c r="B36" s="54" t="s">
        <v>55</v>
      </c>
      <c r="C36" s="54">
        <v>7796270</v>
      </c>
      <c r="D36" s="54">
        <v>5790000</v>
      </c>
      <c r="E36" s="54">
        <v>-2006270</v>
      </c>
      <c r="F36" s="54">
        <v>1.34650604</v>
      </c>
      <c r="G36" s="54">
        <v>-0.34650604</v>
      </c>
      <c r="H36" s="54">
        <v>5953026</v>
      </c>
      <c r="I36" s="54">
        <v>-1843244</v>
      </c>
      <c r="J36" s="54">
        <v>1.30963144</v>
      </c>
      <c r="K36" s="54">
        <v>-0.30963144</v>
      </c>
      <c r="L36" s="54">
        <v>2584881</v>
      </c>
      <c r="M36" s="54">
        <v>-5211389</v>
      </c>
      <c r="N36" s="54">
        <v>3.01610403</v>
      </c>
      <c r="O36" s="54">
        <v>-2.01610403</v>
      </c>
      <c r="P36" s="54">
        <v>477</v>
      </c>
      <c r="Q36" s="54">
        <v>477000</v>
      </c>
      <c r="R36" s="54">
        <v>4862538</v>
      </c>
      <c r="S36" s="54">
        <v>4005477.78</v>
      </c>
      <c r="T36" s="54">
        <v>1000</v>
      </c>
      <c r="U36" s="54">
        <v>10194</v>
      </c>
      <c r="V36" s="54">
        <v>8397.23</v>
      </c>
    </row>
    <row r="37" spans="1:22" ht="9">
      <c r="A37" s="54">
        <v>441</v>
      </c>
      <c r="B37" s="54" t="s">
        <v>56</v>
      </c>
      <c r="C37" s="54">
        <v>3756614</v>
      </c>
      <c r="D37" s="54">
        <v>1930000</v>
      </c>
      <c r="E37" s="54">
        <v>-1826614</v>
      </c>
      <c r="F37" s="54">
        <v>1.94643212</v>
      </c>
      <c r="G37" s="54">
        <v>-0.94643212</v>
      </c>
      <c r="H37" s="54">
        <v>1984342</v>
      </c>
      <c r="I37" s="54">
        <v>-1772272</v>
      </c>
      <c r="J37" s="54">
        <v>1.8931283</v>
      </c>
      <c r="K37" s="54">
        <v>-0.8931283</v>
      </c>
      <c r="L37" s="54">
        <v>861627</v>
      </c>
      <c r="M37" s="54">
        <v>-2894987</v>
      </c>
      <c r="N37" s="54">
        <v>4.35990748</v>
      </c>
      <c r="O37" s="54">
        <v>-3.35990748</v>
      </c>
      <c r="P37" s="54">
        <v>203</v>
      </c>
      <c r="Q37" s="54">
        <v>203000</v>
      </c>
      <c r="R37" s="54">
        <v>2069382</v>
      </c>
      <c r="S37" s="54">
        <v>555213.94</v>
      </c>
      <c r="T37" s="54">
        <v>1000</v>
      </c>
      <c r="U37" s="54">
        <v>10194</v>
      </c>
      <c r="V37" s="54">
        <v>2735.04</v>
      </c>
    </row>
    <row r="38" spans="1:22" ht="9">
      <c r="A38" s="54">
        <v>2240</v>
      </c>
      <c r="B38" s="54" t="s">
        <v>57</v>
      </c>
      <c r="C38" s="54">
        <v>642795</v>
      </c>
      <c r="D38" s="54">
        <v>1930000</v>
      </c>
      <c r="E38" s="54">
        <v>1287205</v>
      </c>
      <c r="F38" s="54">
        <v>0.3330544</v>
      </c>
      <c r="G38" s="54">
        <v>0.6669456</v>
      </c>
      <c r="H38" s="54">
        <v>1984342</v>
      </c>
      <c r="I38" s="54">
        <v>1341547</v>
      </c>
      <c r="J38" s="54">
        <v>0.32393358</v>
      </c>
      <c r="K38" s="54">
        <v>0.67606642</v>
      </c>
      <c r="L38" s="54">
        <v>861627</v>
      </c>
      <c r="M38" s="54">
        <v>218832</v>
      </c>
      <c r="N38" s="54">
        <v>0.74602467</v>
      </c>
      <c r="O38" s="54">
        <v>0.25397533</v>
      </c>
      <c r="P38" s="54">
        <v>371</v>
      </c>
      <c r="Q38" s="54">
        <v>371000</v>
      </c>
      <c r="R38" s="54">
        <v>3781974</v>
      </c>
      <c r="S38" s="54">
        <v>257060.9</v>
      </c>
      <c r="T38" s="54">
        <v>1000</v>
      </c>
      <c r="U38" s="54">
        <v>10194</v>
      </c>
      <c r="V38" s="54">
        <v>692.89</v>
      </c>
    </row>
    <row r="39" spans="1:22" ht="9">
      <c r="A39" s="54">
        <v>476</v>
      </c>
      <c r="B39" s="54" t="s">
        <v>58</v>
      </c>
      <c r="C39" s="54">
        <v>662281</v>
      </c>
      <c r="D39" s="54">
        <v>1930000</v>
      </c>
      <c r="E39" s="54">
        <v>1267719</v>
      </c>
      <c r="F39" s="54">
        <v>0.34315078</v>
      </c>
      <c r="G39" s="54">
        <v>0.65684922</v>
      </c>
      <c r="H39" s="54">
        <v>1984342</v>
      </c>
      <c r="I39" s="54">
        <v>1322061</v>
      </c>
      <c r="J39" s="54">
        <v>0.33375346</v>
      </c>
      <c r="K39" s="54">
        <v>0.66624654</v>
      </c>
      <c r="L39" s="54">
        <v>861627</v>
      </c>
      <c r="M39" s="54">
        <v>199346</v>
      </c>
      <c r="N39" s="54">
        <v>0.76864003</v>
      </c>
      <c r="O39" s="54">
        <v>0.23135997</v>
      </c>
      <c r="P39" s="54">
        <v>1703</v>
      </c>
      <c r="Q39" s="54">
        <v>1703000</v>
      </c>
      <c r="R39" s="54">
        <v>17360382</v>
      </c>
      <c r="S39" s="54">
        <v>890162.22</v>
      </c>
      <c r="T39" s="54">
        <v>1000</v>
      </c>
      <c r="U39" s="54">
        <v>10194</v>
      </c>
      <c r="V39" s="54">
        <v>522.7</v>
      </c>
    </row>
    <row r="40" spans="1:22" ht="9">
      <c r="A40" s="54">
        <v>485</v>
      </c>
      <c r="B40" s="54" t="s">
        <v>59</v>
      </c>
      <c r="C40" s="54">
        <v>733122</v>
      </c>
      <c r="D40" s="54">
        <v>1930000</v>
      </c>
      <c r="E40" s="54">
        <v>1196878</v>
      </c>
      <c r="F40" s="54">
        <v>0.37985596</v>
      </c>
      <c r="G40" s="54">
        <v>0.62014404</v>
      </c>
      <c r="H40" s="54">
        <v>1984342</v>
      </c>
      <c r="I40" s="54">
        <v>1251220</v>
      </c>
      <c r="J40" s="54">
        <v>0.36945345</v>
      </c>
      <c r="K40" s="54">
        <v>0.63054655</v>
      </c>
      <c r="L40" s="54">
        <v>861627</v>
      </c>
      <c r="M40" s="54">
        <v>128505</v>
      </c>
      <c r="N40" s="54">
        <v>0.85085774</v>
      </c>
      <c r="O40" s="54">
        <v>0.14914226</v>
      </c>
      <c r="P40" s="54">
        <v>662</v>
      </c>
      <c r="Q40" s="54">
        <v>662000</v>
      </c>
      <c r="R40" s="54">
        <v>6748428</v>
      </c>
      <c r="S40" s="54">
        <v>1537757.33</v>
      </c>
      <c r="T40" s="54">
        <v>1000</v>
      </c>
      <c r="U40" s="54">
        <v>10194</v>
      </c>
      <c r="V40" s="54">
        <v>2322.9</v>
      </c>
    </row>
    <row r="41" spans="1:22" ht="9">
      <c r="A41" s="54">
        <v>497</v>
      </c>
      <c r="B41" s="54" t="s">
        <v>60</v>
      </c>
      <c r="C41" s="54">
        <v>636548</v>
      </c>
      <c r="D41" s="54">
        <v>1930000</v>
      </c>
      <c r="E41" s="54">
        <v>1293452</v>
      </c>
      <c r="F41" s="54">
        <v>0.32981762</v>
      </c>
      <c r="G41" s="54">
        <v>0.67018238</v>
      </c>
      <c r="H41" s="54">
        <v>1984342</v>
      </c>
      <c r="I41" s="54">
        <v>1347794</v>
      </c>
      <c r="J41" s="54">
        <v>0.32078543</v>
      </c>
      <c r="K41" s="54">
        <v>0.67921457</v>
      </c>
      <c r="L41" s="54">
        <v>861627</v>
      </c>
      <c r="M41" s="54">
        <v>225079</v>
      </c>
      <c r="N41" s="54">
        <v>0.73877443</v>
      </c>
      <c r="O41" s="54">
        <v>0.26122557</v>
      </c>
      <c r="P41" s="54">
        <v>1244</v>
      </c>
      <c r="Q41" s="54">
        <v>1244000</v>
      </c>
      <c r="R41" s="54">
        <v>12681336</v>
      </c>
      <c r="S41" s="54">
        <v>534650.26</v>
      </c>
      <c r="T41" s="54">
        <v>1000</v>
      </c>
      <c r="U41" s="54">
        <v>10194</v>
      </c>
      <c r="V41" s="54">
        <v>429.78</v>
      </c>
    </row>
    <row r="42" spans="1:22" ht="9">
      <c r="A42" s="54">
        <v>602</v>
      </c>
      <c r="B42" s="54" t="s">
        <v>61</v>
      </c>
      <c r="C42" s="54">
        <v>842167</v>
      </c>
      <c r="D42" s="54">
        <v>1930000</v>
      </c>
      <c r="E42" s="54">
        <v>1087833</v>
      </c>
      <c r="F42" s="54">
        <v>0.43635596</v>
      </c>
      <c r="G42" s="54">
        <v>0.56364404</v>
      </c>
      <c r="H42" s="54">
        <v>1984342</v>
      </c>
      <c r="I42" s="54">
        <v>1142175</v>
      </c>
      <c r="J42" s="54">
        <v>0.42440618</v>
      </c>
      <c r="K42" s="54">
        <v>0.57559382</v>
      </c>
      <c r="L42" s="54">
        <v>861627</v>
      </c>
      <c r="M42" s="54">
        <v>19460</v>
      </c>
      <c r="N42" s="54">
        <v>0.97741482</v>
      </c>
      <c r="O42" s="54">
        <v>0.02258518</v>
      </c>
      <c r="P42" s="54">
        <v>772</v>
      </c>
      <c r="Q42" s="54">
        <v>772000</v>
      </c>
      <c r="R42" s="54">
        <v>7481650.26</v>
      </c>
      <c r="S42" s="54">
        <v>0</v>
      </c>
      <c r="T42" s="54">
        <v>1000</v>
      </c>
      <c r="U42" s="54">
        <v>9691.26</v>
      </c>
      <c r="V42" s="54">
        <v>0</v>
      </c>
    </row>
    <row r="43" spans="1:22" ht="9">
      <c r="A43" s="54">
        <v>609</v>
      </c>
      <c r="B43" s="54" t="s">
        <v>62</v>
      </c>
      <c r="C43" s="54">
        <v>545343</v>
      </c>
      <c r="D43" s="54">
        <v>1930000</v>
      </c>
      <c r="E43" s="54">
        <v>1384657</v>
      </c>
      <c r="F43" s="54">
        <v>0.28256114</v>
      </c>
      <c r="G43" s="54">
        <v>0.71743886</v>
      </c>
      <c r="H43" s="54">
        <v>1984342</v>
      </c>
      <c r="I43" s="54">
        <v>1438999</v>
      </c>
      <c r="J43" s="54">
        <v>0.27482309</v>
      </c>
      <c r="K43" s="54">
        <v>0.72517691</v>
      </c>
      <c r="L43" s="54">
        <v>861627</v>
      </c>
      <c r="M43" s="54">
        <v>316284</v>
      </c>
      <c r="N43" s="54">
        <v>0.63292237</v>
      </c>
      <c r="O43" s="54">
        <v>0.36707763</v>
      </c>
      <c r="P43" s="54">
        <v>757</v>
      </c>
      <c r="Q43" s="54">
        <v>757000</v>
      </c>
      <c r="R43" s="54">
        <v>7716858</v>
      </c>
      <c r="S43" s="54">
        <v>331231.25</v>
      </c>
      <c r="T43" s="54">
        <v>1000</v>
      </c>
      <c r="U43" s="54">
        <v>10194</v>
      </c>
      <c r="V43" s="54">
        <v>437.56</v>
      </c>
    </row>
    <row r="44" spans="1:22" ht="9">
      <c r="A44" s="54">
        <v>623</v>
      </c>
      <c r="B44" s="54" t="s">
        <v>63</v>
      </c>
      <c r="C44" s="54">
        <v>500752</v>
      </c>
      <c r="D44" s="54">
        <v>1930000</v>
      </c>
      <c r="E44" s="54">
        <v>1429248</v>
      </c>
      <c r="F44" s="54">
        <v>0.25945699</v>
      </c>
      <c r="G44" s="54">
        <v>0.74054301</v>
      </c>
      <c r="H44" s="54">
        <v>1984342</v>
      </c>
      <c r="I44" s="54">
        <v>1483590</v>
      </c>
      <c r="J44" s="54">
        <v>0.25235166</v>
      </c>
      <c r="K44" s="54">
        <v>0.74764834</v>
      </c>
      <c r="L44" s="54">
        <v>861627</v>
      </c>
      <c r="M44" s="54">
        <v>360875</v>
      </c>
      <c r="N44" s="54">
        <v>0.58117027</v>
      </c>
      <c r="O44" s="54">
        <v>0.41882973</v>
      </c>
      <c r="P44" s="54">
        <v>390</v>
      </c>
      <c r="Q44" s="54">
        <v>390000</v>
      </c>
      <c r="R44" s="54">
        <v>3975660</v>
      </c>
      <c r="S44" s="54">
        <v>470189.66</v>
      </c>
      <c r="T44" s="54">
        <v>1000</v>
      </c>
      <c r="U44" s="54">
        <v>10194</v>
      </c>
      <c r="V44" s="54">
        <v>1205.61</v>
      </c>
    </row>
    <row r="45" spans="1:22" ht="9">
      <c r="A45" s="54">
        <v>637</v>
      </c>
      <c r="B45" s="54" t="s">
        <v>64</v>
      </c>
      <c r="C45" s="54">
        <v>568594</v>
      </c>
      <c r="D45" s="54">
        <v>1930000</v>
      </c>
      <c r="E45" s="54">
        <v>1361406</v>
      </c>
      <c r="F45" s="54">
        <v>0.29460829</v>
      </c>
      <c r="G45" s="54">
        <v>0.70539171</v>
      </c>
      <c r="H45" s="54">
        <v>1984342</v>
      </c>
      <c r="I45" s="54">
        <v>1415748</v>
      </c>
      <c r="J45" s="54">
        <v>0.28654032</v>
      </c>
      <c r="K45" s="54">
        <v>0.71345968</v>
      </c>
      <c r="L45" s="54">
        <v>861627</v>
      </c>
      <c r="M45" s="54">
        <v>293033</v>
      </c>
      <c r="N45" s="54">
        <v>0.65990736</v>
      </c>
      <c r="O45" s="54">
        <v>0.34009264</v>
      </c>
      <c r="P45" s="54">
        <v>732</v>
      </c>
      <c r="Q45" s="54">
        <v>732000</v>
      </c>
      <c r="R45" s="54">
        <v>7462008</v>
      </c>
      <c r="S45" s="54">
        <v>847516.05</v>
      </c>
      <c r="T45" s="54">
        <v>1000</v>
      </c>
      <c r="U45" s="54">
        <v>10194</v>
      </c>
      <c r="V45" s="54">
        <v>1157.81</v>
      </c>
    </row>
    <row r="46" spans="1:22" ht="9">
      <c r="A46" s="54">
        <v>657</v>
      </c>
      <c r="B46" s="54" t="s">
        <v>65</v>
      </c>
      <c r="C46" s="54">
        <v>1834181</v>
      </c>
      <c r="D46" s="54">
        <v>2895000</v>
      </c>
      <c r="E46" s="54">
        <v>1060819</v>
      </c>
      <c r="F46" s="54">
        <v>0.63356857</v>
      </c>
      <c r="G46" s="54">
        <v>0.36643143</v>
      </c>
      <c r="H46" s="54">
        <v>2976513</v>
      </c>
      <c r="I46" s="54">
        <v>1142332</v>
      </c>
      <c r="J46" s="54">
        <v>0.61621804</v>
      </c>
      <c r="K46" s="54">
        <v>0.38378196</v>
      </c>
      <c r="L46" s="54">
        <v>1292440</v>
      </c>
      <c r="M46" s="54">
        <v>-541741</v>
      </c>
      <c r="N46" s="54">
        <v>1.41916143</v>
      </c>
      <c r="O46" s="54">
        <v>-0.41916143</v>
      </c>
      <c r="P46" s="54">
        <v>144</v>
      </c>
      <c r="Q46" s="54">
        <v>144000</v>
      </c>
      <c r="R46" s="54">
        <v>1231026.63</v>
      </c>
      <c r="S46" s="54">
        <v>0</v>
      </c>
      <c r="T46" s="54">
        <v>1000</v>
      </c>
      <c r="U46" s="54">
        <v>8548.8</v>
      </c>
      <c r="V46" s="54">
        <v>0</v>
      </c>
    </row>
    <row r="47" spans="1:22" ht="9">
      <c r="A47" s="54">
        <v>658</v>
      </c>
      <c r="B47" s="54" t="s">
        <v>66</v>
      </c>
      <c r="C47" s="54">
        <v>580543</v>
      </c>
      <c r="D47" s="54">
        <v>1930000</v>
      </c>
      <c r="E47" s="54">
        <v>1349457</v>
      </c>
      <c r="F47" s="54">
        <v>0.30079948</v>
      </c>
      <c r="G47" s="54">
        <v>0.69920052</v>
      </c>
      <c r="H47" s="54">
        <v>1984342</v>
      </c>
      <c r="I47" s="54">
        <v>1403799</v>
      </c>
      <c r="J47" s="54">
        <v>0.29256197</v>
      </c>
      <c r="K47" s="54">
        <v>0.70743803</v>
      </c>
      <c r="L47" s="54">
        <v>861627</v>
      </c>
      <c r="M47" s="54">
        <v>281084</v>
      </c>
      <c r="N47" s="54">
        <v>0.67377531</v>
      </c>
      <c r="O47" s="54">
        <v>0.32622469</v>
      </c>
      <c r="P47" s="54">
        <v>926</v>
      </c>
      <c r="Q47" s="54">
        <v>926000</v>
      </c>
      <c r="R47" s="54">
        <v>9439644</v>
      </c>
      <c r="S47" s="54">
        <v>988483.41</v>
      </c>
      <c r="T47" s="54">
        <v>1000</v>
      </c>
      <c r="U47" s="54">
        <v>10194</v>
      </c>
      <c r="V47" s="54">
        <v>1067.48</v>
      </c>
    </row>
    <row r="48" spans="1:22" ht="9">
      <c r="A48" s="54">
        <v>665</v>
      </c>
      <c r="B48" s="54" t="s">
        <v>67</v>
      </c>
      <c r="C48" s="54">
        <v>1773068</v>
      </c>
      <c r="D48" s="54">
        <v>2895000</v>
      </c>
      <c r="E48" s="54">
        <v>1121932</v>
      </c>
      <c r="F48" s="54">
        <v>0.61245872</v>
      </c>
      <c r="G48" s="54">
        <v>0.38754128</v>
      </c>
      <c r="H48" s="54">
        <v>2976513</v>
      </c>
      <c r="I48" s="54">
        <v>1203445</v>
      </c>
      <c r="J48" s="54">
        <v>0.59568629</v>
      </c>
      <c r="K48" s="54">
        <v>0.40431371</v>
      </c>
      <c r="L48" s="54">
        <v>1292440</v>
      </c>
      <c r="M48" s="54">
        <v>-480628</v>
      </c>
      <c r="N48" s="54">
        <v>1.37187645</v>
      </c>
      <c r="O48" s="54">
        <v>-0.37187645</v>
      </c>
      <c r="P48" s="54">
        <v>743</v>
      </c>
      <c r="Q48" s="54">
        <v>743000</v>
      </c>
      <c r="R48" s="54">
        <v>7574142</v>
      </c>
      <c r="S48" s="54">
        <v>2052118.49</v>
      </c>
      <c r="T48" s="54">
        <v>1000</v>
      </c>
      <c r="U48" s="54">
        <v>10194</v>
      </c>
      <c r="V48" s="54">
        <v>2761.94</v>
      </c>
    </row>
    <row r="49" spans="1:22" ht="9">
      <c r="A49" s="54">
        <v>700</v>
      </c>
      <c r="B49" s="54" t="s">
        <v>68</v>
      </c>
      <c r="C49" s="54">
        <v>624177</v>
      </c>
      <c r="D49" s="54">
        <v>1930000</v>
      </c>
      <c r="E49" s="54">
        <v>1305823</v>
      </c>
      <c r="F49" s="54">
        <v>0.32340777</v>
      </c>
      <c r="G49" s="54">
        <v>0.67659223</v>
      </c>
      <c r="H49" s="54">
        <v>1984342</v>
      </c>
      <c r="I49" s="54">
        <v>1360165</v>
      </c>
      <c r="J49" s="54">
        <v>0.31455112</v>
      </c>
      <c r="K49" s="54">
        <v>0.68544888</v>
      </c>
      <c r="L49" s="54">
        <v>861627</v>
      </c>
      <c r="M49" s="54">
        <v>237450</v>
      </c>
      <c r="N49" s="54">
        <v>0.72441671</v>
      </c>
      <c r="O49" s="54">
        <v>0.27558329</v>
      </c>
      <c r="P49" s="54">
        <v>1059</v>
      </c>
      <c r="Q49" s="54">
        <v>1059000</v>
      </c>
      <c r="R49" s="54">
        <v>10439353.22</v>
      </c>
      <c r="S49" s="54">
        <v>0</v>
      </c>
      <c r="T49" s="54">
        <v>1000</v>
      </c>
      <c r="U49" s="54">
        <v>9857.75</v>
      </c>
      <c r="V49" s="54">
        <v>0</v>
      </c>
    </row>
    <row r="50" spans="1:22" ht="9">
      <c r="A50" s="54">
        <v>721</v>
      </c>
      <c r="B50" s="54" t="s">
        <v>69</v>
      </c>
      <c r="C50" s="54">
        <v>696335</v>
      </c>
      <c r="D50" s="54">
        <v>1930000</v>
      </c>
      <c r="E50" s="54">
        <v>1233665</v>
      </c>
      <c r="F50" s="54">
        <v>0.36079534</v>
      </c>
      <c r="G50" s="54">
        <v>0.63920466</v>
      </c>
      <c r="H50" s="54">
        <v>1984342</v>
      </c>
      <c r="I50" s="54">
        <v>1288007</v>
      </c>
      <c r="J50" s="54">
        <v>0.35091481</v>
      </c>
      <c r="K50" s="54">
        <v>0.64908519</v>
      </c>
      <c r="L50" s="54">
        <v>861627</v>
      </c>
      <c r="M50" s="54">
        <v>165292</v>
      </c>
      <c r="N50" s="54">
        <v>0.80816293</v>
      </c>
      <c r="O50" s="54">
        <v>0.19183707</v>
      </c>
      <c r="P50" s="54">
        <v>1851</v>
      </c>
      <c r="Q50" s="54">
        <v>1851000</v>
      </c>
      <c r="R50" s="54">
        <v>18869094</v>
      </c>
      <c r="S50" s="54">
        <v>4479024.78</v>
      </c>
      <c r="T50" s="54">
        <v>1000</v>
      </c>
      <c r="U50" s="54">
        <v>10194</v>
      </c>
      <c r="V50" s="54">
        <v>2419.79</v>
      </c>
    </row>
    <row r="51" spans="1:22" ht="9">
      <c r="A51" s="54">
        <v>735</v>
      </c>
      <c r="B51" s="54" t="s">
        <v>70</v>
      </c>
      <c r="C51" s="54">
        <v>883149</v>
      </c>
      <c r="D51" s="54">
        <v>1930000</v>
      </c>
      <c r="E51" s="54">
        <v>1046851</v>
      </c>
      <c r="F51" s="54">
        <v>0.45759016</v>
      </c>
      <c r="G51" s="54">
        <v>0.54240984</v>
      </c>
      <c r="H51" s="54">
        <v>1984342</v>
      </c>
      <c r="I51" s="54">
        <v>1101193</v>
      </c>
      <c r="J51" s="54">
        <v>0.44505887</v>
      </c>
      <c r="K51" s="54">
        <v>0.55494113</v>
      </c>
      <c r="L51" s="54">
        <v>861627</v>
      </c>
      <c r="M51" s="54">
        <v>-21522</v>
      </c>
      <c r="N51" s="54">
        <v>1.02497833</v>
      </c>
      <c r="O51" s="54">
        <v>-0.02497833</v>
      </c>
      <c r="P51" s="54">
        <v>477</v>
      </c>
      <c r="Q51" s="54">
        <v>477000</v>
      </c>
      <c r="R51" s="54">
        <v>4862538</v>
      </c>
      <c r="S51" s="54">
        <v>581931.54</v>
      </c>
      <c r="T51" s="54">
        <v>1000</v>
      </c>
      <c r="U51" s="54">
        <v>10194</v>
      </c>
      <c r="V51" s="54">
        <v>1219.98</v>
      </c>
    </row>
    <row r="52" spans="1:22" ht="9">
      <c r="A52" s="54">
        <v>777</v>
      </c>
      <c r="B52" s="54" t="s">
        <v>71</v>
      </c>
      <c r="C52" s="54">
        <v>928307</v>
      </c>
      <c r="D52" s="54">
        <v>1930000</v>
      </c>
      <c r="E52" s="54">
        <v>1001693</v>
      </c>
      <c r="F52" s="54">
        <v>0.48098808</v>
      </c>
      <c r="G52" s="54">
        <v>0.51901192</v>
      </c>
      <c r="H52" s="54">
        <v>1984342</v>
      </c>
      <c r="I52" s="54">
        <v>1056035</v>
      </c>
      <c r="J52" s="54">
        <v>0.46781603</v>
      </c>
      <c r="K52" s="54">
        <v>0.53218397</v>
      </c>
      <c r="L52" s="54">
        <v>861627</v>
      </c>
      <c r="M52" s="54">
        <v>-66680</v>
      </c>
      <c r="N52" s="54">
        <v>1.07738848</v>
      </c>
      <c r="O52" s="54">
        <v>-0.07738848</v>
      </c>
      <c r="P52" s="54">
        <v>3315</v>
      </c>
      <c r="Q52" s="54">
        <v>3315000</v>
      </c>
      <c r="R52" s="54">
        <v>33793110</v>
      </c>
      <c r="S52" s="54">
        <v>5402314.39</v>
      </c>
      <c r="T52" s="54">
        <v>1000</v>
      </c>
      <c r="U52" s="54">
        <v>10194</v>
      </c>
      <c r="V52" s="54">
        <v>1629.66</v>
      </c>
    </row>
    <row r="53" spans="1:22" ht="9">
      <c r="A53" s="54">
        <v>840</v>
      </c>
      <c r="B53" s="54" t="s">
        <v>72</v>
      </c>
      <c r="C53" s="54">
        <v>944336</v>
      </c>
      <c r="D53" s="54">
        <v>1930000</v>
      </c>
      <c r="E53" s="54">
        <v>985664</v>
      </c>
      <c r="F53" s="54">
        <v>0.48929326</v>
      </c>
      <c r="G53" s="54">
        <v>0.51070674</v>
      </c>
      <c r="H53" s="54">
        <v>1984342</v>
      </c>
      <c r="I53" s="54">
        <v>1040006</v>
      </c>
      <c r="J53" s="54">
        <v>0.47589377</v>
      </c>
      <c r="K53" s="54">
        <v>0.52410623</v>
      </c>
      <c r="L53" s="54">
        <v>861627</v>
      </c>
      <c r="M53" s="54">
        <v>-82709</v>
      </c>
      <c r="N53" s="54">
        <v>1.09599165</v>
      </c>
      <c r="O53" s="54">
        <v>-0.09599165</v>
      </c>
      <c r="P53" s="54">
        <v>135</v>
      </c>
      <c r="Q53" s="54">
        <v>135000</v>
      </c>
      <c r="R53" s="54">
        <v>1376190</v>
      </c>
      <c r="S53" s="54">
        <v>75592.52</v>
      </c>
      <c r="T53" s="54">
        <v>1000</v>
      </c>
      <c r="U53" s="54">
        <v>10194</v>
      </c>
      <c r="V53" s="54">
        <v>559.94</v>
      </c>
    </row>
    <row r="54" spans="1:22" ht="9">
      <c r="A54" s="54">
        <v>870</v>
      </c>
      <c r="B54" s="54" t="s">
        <v>73</v>
      </c>
      <c r="C54" s="54">
        <v>613926</v>
      </c>
      <c r="D54" s="54">
        <v>1930000</v>
      </c>
      <c r="E54" s="54">
        <v>1316074</v>
      </c>
      <c r="F54" s="54">
        <v>0.31809637</v>
      </c>
      <c r="G54" s="54">
        <v>0.68190363</v>
      </c>
      <c r="H54" s="54">
        <v>1984342</v>
      </c>
      <c r="I54" s="54">
        <v>1370416</v>
      </c>
      <c r="J54" s="54">
        <v>0.30938518</v>
      </c>
      <c r="K54" s="54">
        <v>0.69061482</v>
      </c>
      <c r="L54" s="54">
        <v>861627</v>
      </c>
      <c r="M54" s="54">
        <v>247701</v>
      </c>
      <c r="N54" s="54">
        <v>0.71251945</v>
      </c>
      <c r="O54" s="54">
        <v>0.28748055</v>
      </c>
      <c r="P54" s="54">
        <v>849</v>
      </c>
      <c r="Q54" s="54">
        <v>849000</v>
      </c>
      <c r="R54" s="54">
        <v>8654706</v>
      </c>
      <c r="S54" s="54">
        <v>2094147.19</v>
      </c>
      <c r="T54" s="54">
        <v>1000</v>
      </c>
      <c r="U54" s="54">
        <v>10194</v>
      </c>
      <c r="V54" s="54">
        <v>2466.6</v>
      </c>
    </row>
    <row r="55" spans="1:22" ht="9">
      <c r="A55" s="54">
        <v>882</v>
      </c>
      <c r="B55" s="54" t="s">
        <v>74</v>
      </c>
      <c r="C55" s="54">
        <v>779848</v>
      </c>
      <c r="D55" s="54">
        <v>1930000</v>
      </c>
      <c r="E55" s="54">
        <v>1150152</v>
      </c>
      <c r="F55" s="54">
        <v>0.40406632</v>
      </c>
      <c r="G55" s="54">
        <v>0.59593368</v>
      </c>
      <c r="H55" s="54">
        <v>1984342</v>
      </c>
      <c r="I55" s="54">
        <v>1204494</v>
      </c>
      <c r="J55" s="54">
        <v>0.3930008</v>
      </c>
      <c r="K55" s="54">
        <v>0.6069992</v>
      </c>
      <c r="L55" s="54">
        <v>861627</v>
      </c>
      <c r="M55" s="54">
        <v>81779</v>
      </c>
      <c r="N55" s="54">
        <v>0.9050877</v>
      </c>
      <c r="O55" s="54">
        <v>0.0949123</v>
      </c>
      <c r="P55" s="54">
        <v>338</v>
      </c>
      <c r="Q55" s="54">
        <v>338000</v>
      </c>
      <c r="R55" s="54">
        <v>3445572</v>
      </c>
      <c r="S55" s="54">
        <v>1634511.44</v>
      </c>
      <c r="T55" s="54">
        <v>1000</v>
      </c>
      <c r="U55" s="54">
        <v>10194</v>
      </c>
      <c r="V55" s="54">
        <v>4835.83</v>
      </c>
    </row>
    <row r="56" spans="1:22" ht="9">
      <c r="A56" s="54">
        <v>896</v>
      </c>
      <c r="B56" s="54" t="s">
        <v>75</v>
      </c>
      <c r="C56" s="54">
        <v>1027609</v>
      </c>
      <c r="D56" s="54">
        <v>1930000</v>
      </c>
      <c r="E56" s="54">
        <v>902391</v>
      </c>
      <c r="F56" s="54">
        <v>0.5324399</v>
      </c>
      <c r="G56" s="54">
        <v>0.4675601</v>
      </c>
      <c r="H56" s="54">
        <v>1984342</v>
      </c>
      <c r="I56" s="54">
        <v>956733</v>
      </c>
      <c r="J56" s="54">
        <v>0.51785882</v>
      </c>
      <c r="K56" s="54">
        <v>0.48214118</v>
      </c>
      <c r="L56" s="54">
        <v>861627</v>
      </c>
      <c r="M56" s="54">
        <v>-165982</v>
      </c>
      <c r="N56" s="54">
        <v>1.19263788</v>
      </c>
      <c r="O56" s="54">
        <v>-0.19263788</v>
      </c>
      <c r="P56" s="54">
        <v>911</v>
      </c>
      <c r="Q56" s="54">
        <v>911000</v>
      </c>
      <c r="R56" s="54">
        <v>9286734</v>
      </c>
      <c r="S56" s="54">
        <v>1846785.98</v>
      </c>
      <c r="T56" s="54">
        <v>1000</v>
      </c>
      <c r="U56" s="54">
        <v>10194</v>
      </c>
      <c r="V56" s="54">
        <v>2027.21</v>
      </c>
    </row>
    <row r="57" spans="1:22" ht="9">
      <c r="A57" s="54">
        <v>903</v>
      </c>
      <c r="B57" s="54" t="s">
        <v>76</v>
      </c>
      <c r="C57" s="54">
        <v>575491</v>
      </c>
      <c r="D57" s="54">
        <v>1930000</v>
      </c>
      <c r="E57" s="54">
        <v>1354509</v>
      </c>
      <c r="F57" s="54">
        <v>0.29818187</v>
      </c>
      <c r="G57" s="54">
        <v>0.70181813</v>
      </c>
      <c r="H57" s="54">
        <v>1984342</v>
      </c>
      <c r="I57" s="54">
        <v>1408851</v>
      </c>
      <c r="J57" s="54">
        <v>0.29001604</v>
      </c>
      <c r="K57" s="54">
        <v>0.70998396</v>
      </c>
      <c r="L57" s="54">
        <v>861627</v>
      </c>
      <c r="M57" s="54">
        <v>286136</v>
      </c>
      <c r="N57" s="54">
        <v>0.66791199</v>
      </c>
      <c r="O57" s="54">
        <v>0.33208801</v>
      </c>
      <c r="P57" s="54">
        <v>910</v>
      </c>
      <c r="Q57" s="54">
        <v>910000</v>
      </c>
      <c r="R57" s="54">
        <v>9276540</v>
      </c>
      <c r="S57" s="54">
        <v>584507.69</v>
      </c>
      <c r="T57" s="54">
        <v>1000</v>
      </c>
      <c r="U57" s="54">
        <v>10194</v>
      </c>
      <c r="V57" s="54">
        <v>642.32</v>
      </c>
    </row>
    <row r="58" spans="1:22" ht="9">
      <c r="A58" s="54">
        <v>910</v>
      </c>
      <c r="B58" s="54" t="s">
        <v>77</v>
      </c>
      <c r="C58" s="54">
        <v>914331</v>
      </c>
      <c r="D58" s="54">
        <v>1930000</v>
      </c>
      <c r="E58" s="54">
        <v>1015669</v>
      </c>
      <c r="F58" s="54">
        <v>0.47374663</v>
      </c>
      <c r="G58" s="54">
        <v>0.52625337</v>
      </c>
      <c r="H58" s="54">
        <v>1984342</v>
      </c>
      <c r="I58" s="54">
        <v>1070011</v>
      </c>
      <c r="J58" s="54">
        <v>0.46077289</v>
      </c>
      <c r="K58" s="54">
        <v>0.53922711</v>
      </c>
      <c r="L58" s="54">
        <v>861627</v>
      </c>
      <c r="M58" s="54">
        <v>-52704</v>
      </c>
      <c r="N58" s="54">
        <v>1.061168</v>
      </c>
      <c r="O58" s="54">
        <v>-0.061168</v>
      </c>
      <c r="P58" s="54">
        <v>1403</v>
      </c>
      <c r="Q58" s="54">
        <v>1403000</v>
      </c>
      <c r="R58" s="54">
        <v>14302182</v>
      </c>
      <c r="S58" s="54">
        <v>743328.39</v>
      </c>
      <c r="T58" s="54">
        <v>1000</v>
      </c>
      <c r="U58" s="54">
        <v>10194</v>
      </c>
      <c r="V58" s="54">
        <v>529.81</v>
      </c>
    </row>
    <row r="59" spans="1:22" ht="9">
      <c r="A59" s="54">
        <v>980</v>
      </c>
      <c r="B59" s="54" t="s">
        <v>78</v>
      </c>
      <c r="C59" s="54">
        <v>490497</v>
      </c>
      <c r="D59" s="54">
        <v>1930000</v>
      </c>
      <c r="E59" s="54">
        <v>1439503</v>
      </c>
      <c r="F59" s="54">
        <v>0.25414352</v>
      </c>
      <c r="G59" s="54">
        <v>0.74585648</v>
      </c>
      <c r="H59" s="54">
        <v>1984342</v>
      </c>
      <c r="I59" s="54">
        <v>1493845</v>
      </c>
      <c r="J59" s="54">
        <v>0.2471837</v>
      </c>
      <c r="K59" s="54">
        <v>0.7528163</v>
      </c>
      <c r="L59" s="54">
        <v>861627</v>
      </c>
      <c r="M59" s="54">
        <v>371130</v>
      </c>
      <c r="N59" s="54">
        <v>0.56926837</v>
      </c>
      <c r="O59" s="54">
        <v>0.43073163</v>
      </c>
      <c r="P59" s="54">
        <v>577</v>
      </c>
      <c r="Q59" s="54">
        <v>577000</v>
      </c>
      <c r="R59" s="54">
        <v>5881938</v>
      </c>
      <c r="S59" s="54">
        <v>268831.03</v>
      </c>
      <c r="T59" s="54">
        <v>1000</v>
      </c>
      <c r="U59" s="54">
        <v>10194</v>
      </c>
      <c r="V59" s="54">
        <v>465.91</v>
      </c>
    </row>
    <row r="60" spans="1:22" ht="9">
      <c r="A60" s="54">
        <v>994</v>
      </c>
      <c r="B60" s="54" t="s">
        <v>79</v>
      </c>
      <c r="C60" s="54">
        <v>782152</v>
      </c>
      <c r="D60" s="54">
        <v>1930000</v>
      </c>
      <c r="E60" s="54">
        <v>1147848</v>
      </c>
      <c r="F60" s="54">
        <v>0.4052601</v>
      </c>
      <c r="G60" s="54">
        <v>0.5947399</v>
      </c>
      <c r="H60" s="54">
        <v>1984342</v>
      </c>
      <c r="I60" s="54">
        <v>1202190</v>
      </c>
      <c r="J60" s="54">
        <v>0.39416189</v>
      </c>
      <c r="K60" s="54">
        <v>0.60583811</v>
      </c>
      <c r="L60" s="54">
        <v>861627</v>
      </c>
      <c r="M60" s="54">
        <v>79475</v>
      </c>
      <c r="N60" s="54">
        <v>0.90776171</v>
      </c>
      <c r="O60" s="54">
        <v>0.09223829</v>
      </c>
      <c r="P60" s="54">
        <v>229</v>
      </c>
      <c r="Q60" s="54">
        <v>229000</v>
      </c>
      <c r="R60" s="54">
        <v>2334426</v>
      </c>
      <c r="S60" s="54">
        <v>855694.57</v>
      </c>
      <c r="T60" s="54">
        <v>1000</v>
      </c>
      <c r="U60" s="54">
        <v>10194</v>
      </c>
      <c r="V60" s="54">
        <v>3736.66</v>
      </c>
    </row>
    <row r="61" spans="1:22" ht="9">
      <c r="A61" s="54">
        <v>1029</v>
      </c>
      <c r="B61" s="54" t="s">
        <v>80</v>
      </c>
      <c r="C61" s="54">
        <v>762690</v>
      </c>
      <c r="D61" s="54">
        <v>1930000</v>
      </c>
      <c r="E61" s="54">
        <v>1167310</v>
      </c>
      <c r="F61" s="54">
        <v>0.39517617</v>
      </c>
      <c r="G61" s="54">
        <v>0.60482383</v>
      </c>
      <c r="H61" s="54">
        <v>1984342</v>
      </c>
      <c r="I61" s="54">
        <v>1221652</v>
      </c>
      <c r="J61" s="54">
        <v>0.38435411</v>
      </c>
      <c r="K61" s="54">
        <v>0.61564589</v>
      </c>
      <c r="L61" s="54">
        <v>861627</v>
      </c>
      <c r="M61" s="54">
        <v>98937</v>
      </c>
      <c r="N61" s="54">
        <v>0.88517421</v>
      </c>
      <c r="O61" s="54">
        <v>0.11482579</v>
      </c>
      <c r="P61" s="54">
        <v>986</v>
      </c>
      <c r="Q61" s="54">
        <v>986000</v>
      </c>
      <c r="R61" s="54">
        <v>10051284</v>
      </c>
      <c r="S61" s="54">
        <v>119527.14</v>
      </c>
      <c r="T61" s="54">
        <v>1000</v>
      </c>
      <c r="U61" s="54">
        <v>10194</v>
      </c>
      <c r="V61" s="54">
        <v>121.22</v>
      </c>
    </row>
    <row r="62" spans="1:22" ht="9">
      <c r="A62" s="54">
        <v>1015</v>
      </c>
      <c r="B62" s="54" t="s">
        <v>81</v>
      </c>
      <c r="C62" s="54">
        <v>1115440</v>
      </c>
      <c r="D62" s="54">
        <v>1930000</v>
      </c>
      <c r="E62" s="54">
        <v>814560</v>
      </c>
      <c r="F62" s="54">
        <v>0.57794819</v>
      </c>
      <c r="G62" s="54">
        <v>0.42205181</v>
      </c>
      <c r="H62" s="54">
        <v>1984342</v>
      </c>
      <c r="I62" s="54">
        <v>868902</v>
      </c>
      <c r="J62" s="54">
        <v>0.56212084</v>
      </c>
      <c r="K62" s="54">
        <v>0.43787916</v>
      </c>
      <c r="L62" s="54">
        <v>861627</v>
      </c>
      <c r="M62" s="54">
        <v>-253813</v>
      </c>
      <c r="N62" s="54">
        <v>1.2945741</v>
      </c>
      <c r="O62" s="54">
        <v>-0.2945741</v>
      </c>
      <c r="P62" s="54">
        <v>3046</v>
      </c>
      <c r="Q62" s="54">
        <v>3046000</v>
      </c>
      <c r="R62" s="54">
        <v>31050924</v>
      </c>
      <c r="S62" s="54">
        <v>708681.92</v>
      </c>
      <c r="T62" s="54">
        <v>1000</v>
      </c>
      <c r="U62" s="54">
        <v>10194</v>
      </c>
      <c r="V62" s="54">
        <v>232.66</v>
      </c>
    </row>
    <row r="63" spans="1:22" ht="9">
      <c r="A63" s="54">
        <v>5054</v>
      </c>
      <c r="B63" s="54" t="s">
        <v>82</v>
      </c>
      <c r="C63" s="54">
        <v>3410226</v>
      </c>
      <c r="D63" s="54">
        <v>5790000</v>
      </c>
      <c r="E63" s="54">
        <v>2379774</v>
      </c>
      <c r="F63" s="54">
        <v>0.58898549</v>
      </c>
      <c r="G63" s="54">
        <v>0.41101451</v>
      </c>
      <c r="H63" s="54">
        <v>5953026</v>
      </c>
      <c r="I63" s="54">
        <v>2542800</v>
      </c>
      <c r="J63" s="54">
        <v>0.57285589</v>
      </c>
      <c r="K63" s="54">
        <v>0.42714411</v>
      </c>
      <c r="L63" s="54">
        <v>2584881</v>
      </c>
      <c r="M63" s="54">
        <v>-825345</v>
      </c>
      <c r="N63" s="54">
        <v>1.3192971</v>
      </c>
      <c r="O63" s="54">
        <v>-0.3192971</v>
      </c>
      <c r="P63" s="54">
        <v>1143</v>
      </c>
      <c r="Q63" s="54">
        <v>1143000</v>
      </c>
      <c r="R63" s="54">
        <v>11651742</v>
      </c>
      <c r="S63" s="54">
        <v>3223161.5</v>
      </c>
      <c r="T63" s="54">
        <v>1000</v>
      </c>
      <c r="U63" s="54">
        <v>10194</v>
      </c>
      <c r="V63" s="54">
        <v>2819.91</v>
      </c>
    </row>
    <row r="64" spans="1:22" ht="9">
      <c r="A64" s="54">
        <v>1071</v>
      </c>
      <c r="B64" s="54" t="s">
        <v>457</v>
      </c>
      <c r="C64" s="54">
        <v>1303253</v>
      </c>
      <c r="D64" s="54">
        <v>1930000</v>
      </c>
      <c r="E64" s="54">
        <v>626747</v>
      </c>
      <c r="F64" s="54">
        <v>0.67526062</v>
      </c>
      <c r="G64" s="54">
        <v>0.32473938</v>
      </c>
      <c r="H64" s="54">
        <v>1984342</v>
      </c>
      <c r="I64" s="54">
        <v>681089</v>
      </c>
      <c r="J64" s="54">
        <v>0.65676834</v>
      </c>
      <c r="K64" s="54">
        <v>0.34323166</v>
      </c>
      <c r="L64" s="54">
        <v>861627</v>
      </c>
      <c r="M64" s="54">
        <v>-441626</v>
      </c>
      <c r="N64" s="54">
        <v>1.51254893</v>
      </c>
      <c r="O64" s="54">
        <v>-0.51254893</v>
      </c>
      <c r="P64" s="54">
        <v>736</v>
      </c>
      <c r="Q64" s="54">
        <v>736000</v>
      </c>
      <c r="R64" s="54">
        <v>7502784</v>
      </c>
      <c r="S64" s="54">
        <v>552152.49</v>
      </c>
      <c r="T64" s="54">
        <v>1000</v>
      </c>
      <c r="U64" s="54">
        <v>10194</v>
      </c>
      <c r="V64" s="54">
        <v>750.21</v>
      </c>
    </row>
    <row r="65" spans="1:22" ht="9">
      <c r="A65" s="54">
        <v>1080</v>
      </c>
      <c r="B65" s="54" t="s">
        <v>462</v>
      </c>
      <c r="C65" s="54">
        <v>1314363</v>
      </c>
      <c r="D65" s="54">
        <v>1930000</v>
      </c>
      <c r="E65" s="54">
        <v>615637</v>
      </c>
      <c r="F65" s="54">
        <v>0.6810171</v>
      </c>
      <c r="G65" s="54">
        <v>0.3189829</v>
      </c>
      <c r="H65" s="54">
        <v>1984342</v>
      </c>
      <c r="I65" s="54">
        <v>669979</v>
      </c>
      <c r="J65" s="54">
        <v>0.66236717</v>
      </c>
      <c r="K65" s="54">
        <v>0.33763283</v>
      </c>
      <c r="L65" s="54">
        <v>861627</v>
      </c>
      <c r="M65" s="54">
        <v>-452736</v>
      </c>
      <c r="N65" s="54">
        <v>1.52544314</v>
      </c>
      <c r="O65" s="54">
        <v>-0.52544314</v>
      </c>
      <c r="P65" s="54">
        <v>1035</v>
      </c>
      <c r="Q65" s="54">
        <v>1035000</v>
      </c>
      <c r="R65" s="54">
        <v>10550790</v>
      </c>
      <c r="S65" s="54">
        <v>3552925.7</v>
      </c>
      <c r="T65" s="54">
        <v>1000</v>
      </c>
      <c r="U65" s="54">
        <v>10194</v>
      </c>
      <c r="V65" s="54">
        <v>3432.78</v>
      </c>
    </row>
    <row r="66" spans="1:22" ht="9">
      <c r="A66" s="54">
        <v>1085</v>
      </c>
      <c r="B66" s="54" t="s">
        <v>83</v>
      </c>
      <c r="C66" s="54">
        <v>676544</v>
      </c>
      <c r="D66" s="54">
        <v>1930000</v>
      </c>
      <c r="E66" s="54">
        <v>1253456</v>
      </c>
      <c r="F66" s="54">
        <v>0.35054093</v>
      </c>
      <c r="G66" s="54">
        <v>0.64945907</v>
      </c>
      <c r="H66" s="54">
        <v>1984342</v>
      </c>
      <c r="I66" s="54">
        <v>1307798</v>
      </c>
      <c r="J66" s="54">
        <v>0.34094123</v>
      </c>
      <c r="K66" s="54">
        <v>0.65905877</v>
      </c>
      <c r="L66" s="54">
        <v>861627</v>
      </c>
      <c r="M66" s="54">
        <v>185083</v>
      </c>
      <c r="N66" s="54">
        <v>0.78519359</v>
      </c>
      <c r="O66" s="54">
        <v>0.21480641</v>
      </c>
      <c r="P66" s="54">
        <v>1114</v>
      </c>
      <c r="Q66" s="54">
        <v>1114000</v>
      </c>
      <c r="R66" s="54">
        <v>11356116</v>
      </c>
      <c r="S66" s="54">
        <v>845933.7</v>
      </c>
      <c r="T66" s="54">
        <v>1000</v>
      </c>
      <c r="U66" s="54">
        <v>10194</v>
      </c>
      <c r="V66" s="54">
        <v>759.37</v>
      </c>
    </row>
    <row r="67" spans="1:22" ht="9">
      <c r="A67" s="54">
        <v>1092</v>
      </c>
      <c r="B67" s="54" t="s">
        <v>84</v>
      </c>
      <c r="C67" s="54">
        <v>858033</v>
      </c>
      <c r="D67" s="54">
        <v>1930000</v>
      </c>
      <c r="E67" s="54">
        <v>1071967</v>
      </c>
      <c r="F67" s="54">
        <v>0.44457668</v>
      </c>
      <c r="G67" s="54">
        <v>0.55542332</v>
      </c>
      <c r="H67" s="54">
        <v>1984342</v>
      </c>
      <c r="I67" s="54">
        <v>1126309</v>
      </c>
      <c r="J67" s="54">
        <v>0.43240177</v>
      </c>
      <c r="K67" s="54">
        <v>0.56759823</v>
      </c>
      <c r="L67" s="54">
        <v>861627</v>
      </c>
      <c r="M67" s="54">
        <v>3594</v>
      </c>
      <c r="N67" s="54">
        <v>0.99582882</v>
      </c>
      <c r="O67" s="54">
        <v>0.00417118</v>
      </c>
      <c r="P67" s="54">
        <v>5039</v>
      </c>
      <c r="Q67" s="54">
        <v>5039000</v>
      </c>
      <c r="R67" s="54">
        <v>51367566</v>
      </c>
      <c r="S67" s="54">
        <v>1765076.49</v>
      </c>
      <c r="T67" s="54">
        <v>1000</v>
      </c>
      <c r="U67" s="54">
        <v>10194</v>
      </c>
      <c r="V67" s="54">
        <v>350.28</v>
      </c>
    </row>
    <row r="68" spans="1:22" ht="9">
      <c r="A68" s="54">
        <v>1120</v>
      </c>
      <c r="B68" s="54" t="s">
        <v>85</v>
      </c>
      <c r="C68" s="54">
        <v>587943</v>
      </c>
      <c r="D68" s="54">
        <v>1930000</v>
      </c>
      <c r="E68" s="54">
        <v>1342057</v>
      </c>
      <c r="F68" s="54">
        <v>0.30463368</v>
      </c>
      <c r="G68" s="54">
        <v>0.69536632</v>
      </c>
      <c r="H68" s="54">
        <v>1984342</v>
      </c>
      <c r="I68" s="54">
        <v>1396399</v>
      </c>
      <c r="J68" s="54">
        <v>0.29629116</v>
      </c>
      <c r="K68" s="54">
        <v>0.70370884</v>
      </c>
      <c r="L68" s="54">
        <v>861627</v>
      </c>
      <c r="M68" s="54">
        <v>273684</v>
      </c>
      <c r="N68" s="54">
        <v>0.68236371</v>
      </c>
      <c r="O68" s="54">
        <v>0.31763629</v>
      </c>
      <c r="P68" s="54">
        <v>290</v>
      </c>
      <c r="Q68" s="54">
        <v>290000</v>
      </c>
      <c r="R68" s="54">
        <v>2956260</v>
      </c>
      <c r="S68" s="54">
        <v>915305.45</v>
      </c>
      <c r="T68" s="54">
        <v>1000</v>
      </c>
      <c r="U68" s="54">
        <v>10194</v>
      </c>
      <c r="V68" s="54">
        <v>3156.23</v>
      </c>
    </row>
    <row r="69" spans="1:22" ht="9">
      <c r="A69" s="54">
        <v>1127</v>
      </c>
      <c r="B69" s="54" t="s">
        <v>86</v>
      </c>
      <c r="C69" s="54">
        <v>538728</v>
      </c>
      <c r="D69" s="54">
        <v>1930000</v>
      </c>
      <c r="E69" s="54">
        <v>1391272</v>
      </c>
      <c r="F69" s="54">
        <v>0.27913368</v>
      </c>
      <c r="G69" s="54">
        <v>0.72086632</v>
      </c>
      <c r="H69" s="54">
        <v>1984342</v>
      </c>
      <c r="I69" s="54">
        <v>1445614</v>
      </c>
      <c r="J69" s="54">
        <v>0.27148949</v>
      </c>
      <c r="K69" s="54">
        <v>0.72851051</v>
      </c>
      <c r="L69" s="54">
        <v>861627</v>
      </c>
      <c r="M69" s="54">
        <v>322899</v>
      </c>
      <c r="N69" s="54">
        <v>0.62524503</v>
      </c>
      <c r="O69" s="54">
        <v>0.37475497</v>
      </c>
      <c r="P69" s="54">
        <v>600</v>
      </c>
      <c r="Q69" s="54">
        <v>600000</v>
      </c>
      <c r="R69" s="54">
        <v>6116400</v>
      </c>
      <c r="S69" s="54">
        <v>1095049.18</v>
      </c>
      <c r="T69" s="54">
        <v>1000</v>
      </c>
      <c r="U69" s="54">
        <v>10194</v>
      </c>
      <c r="V69" s="54">
        <v>1825.08</v>
      </c>
    </row>
    <row r="70" spans="1:22" ht="9">
      <c r="A70" s="54">
        <v>1134</v>
      </c>
      <c r="B70" s="54" t="s">
        <v>87</v>
      </c>
      <c r="C70" s="54">
        <v>933599</v>
      </c>
      <c r="D70" s="54">
        <v>1930000</v>
      </c>
      <c r="E70" s="54">
        <v>996401</v>
      </c>
      <c r="F70" s="54">
        <v>0.48373005</v>
      </c>
      <c r="G70" s="54">
        <v>0.51626995</v>
      </c>
      <c r="H70" s="54">
        <v>1984342</v>
      </c>
      <c r="I70" s="54">
        <v>1050743</v>
      </c>
      <c r="J70" s="54">
        <v>0.47048291</v>
      </c>
      <c r="K70" s="54">
        <v>0.52951709</v>
      </c>
      <c r="L70" s="54">
        <v>861627</v>
      </c>
      <c r="M70" s="54">
        <v>-71972</v>
      </c>
      <c r="N70" s="54">
        <v>1.08353034</v>
      </c>
      <c r="O70" s="54">
        <v>-0.08353034</v>
      </c>
      <c r="P70" s="54">
        <v>956</v>
      </c>
      <c r="Q70" s="54">
        <v>956000</v>
      </c>
      <c r="R70" s="54">
        <v>9745464</v>
      </c>
      <c r="S70" s="54">
        <v>8718068.14</v>
      </c>
      <c r="T70" s="54">
        <v>1000</v>
      </c>
      <c r="U70" s="54">
        <v>10194</v>
      </c>
      <c r="V70" s="54">
        <v>9119.32</v>
      </c>
    </row>
    <row r="71" spans="1:22" ht="9">
      <c r="A71" s="54">
        <v>1141</v>
      </c>
      <c r="B71" s="54" t="s">
        <v>88</v>
      </c>
      <c r="C71" s="54">
        <v>604007</v>
      </c>
      <c r="D71" s="54">
        <v>1930000</v>
      </c>
      <c r="E71" s="54">
        <v>1325993</v>
      </c>
      <c r="F71" s="54">
        <v>0.31295699</v>
      </c>
      <c r="G71" s="54">
        <v>0.68704301</v>
      </c>
      <c r="H71" s="54">
        <v>1984342</v>
      </c>
      <c r="I71" s="54">
        <v>1380335</v>
      </c>
      <c r="J71" s="54">
        <v>0.30438654</v>
      </c>
      <c r="K71" s="54">
        <v>0.69561346</v>
      </c>
      <c r="L71" s="54">
        <v>861627</v>
      </c>
      <c r="M71" s="54">
        <v>257620</v>
      </c>
      <c r="N71" s="54">
        <v>0.70100751</v>
      </c>
      <c r="O71" s="54">
        <v>0.29899249</v>
      </c>
      <c r="P71" s="54">
        <v>1300</v>
      </c>
      <c r="Q71" s="54">
        <v>1300000</v>
      </c>
      <c r="R71" s="54">
        <v>13252200</v>
      </c>
      <c r="S71" s="54">
        <v>471506.71</v>
      </c>
      <c r="T71" s="54">
        <v>1000</v>
      </c>
      <c r="U71" s="54">
        <v>10194</v>
      </c>
      <c r="V71" s="54">
        <v>362.7</v>
      </c>
    </row>
    <row r="72" spans="1:22" ht="9">
      <c r="A72" s="54">
        <v>1155</v>
      </c>
      <c r="B72" s="54" t="s">
        <v>89</v>
      </c>
      <c r="C72" s="54">
        <v>928676</v>
      </c>
      <c r="D72" s="54">
        <v>1930000</v>
      </c>
      <c r="E72" s="54">
        <v>1001324</v>
      </c>
      <c r="F72" s="54">
        <v>0.48117927</v>
      </c>
      <c r="G72" s="54">
        <v>0.51882073</v>
      </c>
      <c r="H72" s="54">
        <v>1984342</v>
      </c>
      <c r="I72" s="54">
        <v>1055666</v>
      </c>
      <c r="J72" s="54">
        <v>0.46800199</v>
      </c>
      <c r="K72" s="54">
        <v>0.53199801</v>
      </c>
      <c r="L72" s="54">
        <v>861627</v>
      </c>
      <c r="M72" s="54">
        <v>-67049</v>
      </c>
      <c r="N72" s="54">
        <v>1.07781674</v>
      </c>
      <c r="O72" s="54">
        <v>-0.07781674</v>
      </c>
      <c r="P72" s="54">
        <v>554</v>
      </c>
      <c r="Q72" s="54">
        <v>554000</v>
      </c>
      <c r="R72" s="54">
        <v>5647476</v>
      </c>
      <c r="S72" s="54">
        <v>901536.28</v>
      </c>
      <c r="T72" s="54">
        <v>1000</v>
      </c>
      <c r="U72" s="54">
        <v>10194</v>
      </c>
      <c r="V72" s="54">
        <v>1627.32</v>
      </c>
    </row>
    <row r="73" spans="1:22" ht="9">
      <c r="A73" s="54">
        <v>1162</v>
      </c>
      <c r="B73" s="54" t="s">
        <v>90</v>
      </c>
      <c r="C73" s="54">
        <v>463871</v>
      </c>
      <c r="D73" s="54">
        <v>1930000</v>
      </c>
      <c r="E73" s="54">
        <v>1466129</v>
      </c>
      <c r="F73" s="54">
        <v>0.24034767</v>
      </c>
      <c r="G73" s="54">
        <v>0.75965233</v>
      </c>
      <c r="H73" s="54">
        <v>1984342</v>
      </c>
      <c r="I73" s="54">
        <v>1520471</v>
      </c>
      <c r="J73" s="54">
        <v>0.23376565</v>
      </c>
      <c r="K73" s="54">
        <v>0.76623435</v>
      </c>
      <c r="L73" s="54">
        <v>861627</v>
      </c>
      <c r="M73" s="54">
        <v>397756</v>
      </c>
      <c r="N73" s="54">
        <v>0.53836637</v>
      </c>
      <c r="O73" s="54">
        <v>0.46163363</v>
      </c>
      <c r="P73" s="54">
        <v>1019</v>
      </c>
      <c r="Q73" s="54">
        <v>1019000</v>
      </c>
      <c r="R73" s="54">
        <v>10259326.53</v>
      </c>
      <c r="S73" s="54">
        <v>0</v>
      </c>
      <c r="T73" s="54">
        <v>1000</v>
      </c>
      <c r="U73" s="54">
        <v>10068.03</v>
      </c>
      <c r="V73" s="54">
        <v>0</v>
      </c>
    </row>
    <row r="74" spans="1:22" ht="9">
      <c r="A74" s="54">
        <v>1169</v>
      </c>
      <c r="B74" s="54" t="s">
        <v>91</v>
      </c>
      <c r="C74" s="54">
        <v>870774</v>
      </c>
      <c r="D74" s="54">
        <v>1930000</v>
      </c>
      <c r="E74" s="54">
        <v>1059226</v>
      </c>
      <c r="F74" s="54">
        <v>0.45117824</v>
      </c>
      <c r="G74" s="54">
        <v>0.54882176</v>
      </c>
      <c r="H74" s="54">
        <v>1984342</v>
      </c>
      <c r="I74" s="54">
        <v>1113568</v>
      </c>
      <c r="J74" s="54">
        <v>0.43882254</v>
      </c>
      <c r="K74" s="54">
        <v>0.56117746</v>
      </c>
      <c r="L74" s="54">
        <v>861627</v>
      </c>
      <c r="M74" s="54">
        <v>-9147</v>
      </c>
      <c r="N74" s="54">
        <v>1.01061596</v>
      </c>
      <c r="O74" s="54">
        <v>-0.01061596</v>
      </c>
      <c r="P74" s="54">
        <v>772</v>
      </c>
      <c r="Q74" s="54">
        <v>772000</v>
      </c>
      <c r="R74" s="54">
        <v>7869768</v>
      </c>
      <c r="S74" s="54">
        <v>1372136.63</v>
      </c>
      <c r="T74" s="54">
        <v>1000</v>
      </c>
      <c r="U74" s="54">
        <v>10194</v>
      </c>
      <c r="V74" s="54">
        <v>1777.38</v>
      </c>
    </row>
    <row r="75" spans="1:22" ht="9">
      <c r="A75" s="54">
        <v>1176</v>
      </c>
      <c r="B75" s="54" t="s">
        <v>92</v>
      </c>
      <c r="C75" s="54">
        <v>630206</v>
      </c>
      <c r="D75" s="54">
        <v>1930000</v>
      </c>
      <c r="E75" s="54">
        <v>1299794</v>
      </c>
      <c r="F75" s="54">
        <v>0.32653161</v>
      </c>
      <c r="G75" s="54">
        <v>0.67346839</v>
      </c>
      <c r="H75" s="54">
        <v>1984342</v>
      </c>
      <c r="I75" s="54">
        <v>1354136</v>
      </c>
      <c r="J75" s="54">
        <v>0.31758941</v>
      </c>
      <c r="K75" s="54">
        <v>0.68241059</v>
      </c>
      <c r="L75" s="54">
        <v>861627</v>
      </c>
      <c r="M75" s="54">
        <v>231421</v>
      </c>
      <c r="N75" s="54">
        <v>0.73141394</v>
      </c>
      <c r="O75" s="54">
        <v>0.26858606</v>
      </c>
      <c r="P75" s="54">
        <v>747</v>
      </c>
      <c r="Q75" s="54">
        <v>747000</v>
      </c>
      <c r="R75" s="54">
        <v>7614918</v>
      </c>
      <c r="S75" s="54">
        <v>70942.83</v>
      </c>
      <c r="T75" s="54">
        <v>1000</v>
      </c>
      <c r="U75" s="54">
        <v>10194</v>
      </c>
      <c r="V75" s="54">
        <v>94.97</v>
      </c>
    </row>
    <row r="76" spans="1:22" ht="9">
      <c r="A76" s="54">
        <v>1183</v>
      </c>
      <c r="B76" s="54" t="s">
        <v>93</v>
      </c>
      <c r="C76" s="54">
        <v>824390</v>
      </c>
      <c r="D76" s="54">
        <v>1930000</v>
      </c>
      <c r="E76" s="54">
        <v>1105610</v>
      </c>
      <c r="F76" s="54">
        <v>0.42714508</v>
      </c>
      <c r="G76" s="54">
        <v>0.57285492</v>
      </c>
      <c r="H76" s="54">
        <v>1984342</v>
      </c>
      <c r="I76" s="54">
        <v>1159952</v>
      </c>
      <c r="J76" s="54">
        <v>0.41544754</v>
      </c>
      <c r="K76" s="54">
        <v>0.58455246</v>
      </c>
      <c r="L76" s="54">
        <v>861627</v>
      </c>
      <c r="M76" s="54">
        <v>37237</v>
      </c>
      <c r="N76" s="54">
        <v>0.95678292</v>
      </c>
      <c r="O76" s="54">
        <v>0.04321708</v>
      </c>
      <c r="P76" s="54">
        <v>1217</v>
      </c>
      <c r="Q76" s="54">
        <v>1217000</v>
      </c>
      <c r="R76" s="54">
        <v>12406098</v>
      </c>
      <c r="S76" s="54">
        <v>3073608.91</v>
      </c>
      <c r="T76" s="54">
        <v>1000</v>
      </c>
      <c r="U76" s="54">
        <v>10194</v>
      </c>
      <c r="V76" s="54">
        <v>2525.56</v>
      </c>
    </row>
    <row r="77" spans="1:22" ht="9">
      <c r="A77" s="54">
        <v>1204</v>
      </c>
      <c r="B77" s="54" t="s">
        <v>94</v>
      </c>
      <c r="C77" s="54">
        <v>593344</v>
      </c>
      <c r="D77" s="54">
        <v>1930000</v>
      </c>
      <c r="E77" s="54">
        <v>1336656</v>
      </c>
      <c r="F77" s="54">
        <v>0.30743212</v>
      </c>
      <c r="G77" s="54">
        <v>0.69256788</v>
      </c>
      <c r="H77" s="54">
        <v>1984342</v>
      </c>
      <c r="I77" s="54">
        <v>1390998</v>
      </c>
      <c r="J77" s="54">
        <v>0.29901297</v>
      </c>
      <c r="K77" s="54">
        <v>0.70098703</v>
      </c>
      <c r="L77" s="54">
        <v>861627</v>
      </c>
      <c r="M77" s="54">
        <v>268283</v>
      </c>
      <c r="N77" s="54">
        <v>0.68863209</v>
      </c>
      <c r="O77" s="54">
        <v>0.31136791</v>
      </c>
      <c r="P77" s="54">
        <v>421</v>
      </c>
      <c r="Q77" s="54">
        <v>421000</v>
      </c>
      <c r="R77" s="54">
        <v>3358010.92</v>
      </c>
      <c r="S77" s="54">
        <v>0</v>
      </c>
      <c r="T77" s="54">
        <v>1000</v>
      </c>
      <c r="U77" s="54">
        <v>7976.27</v>
      </c>
      <c r="V77" s="54">
        <v>0</v>
      </c>
    </row>
    <row r="78" spans="1:22" ht="9">
      <c r="A78" s="54">
        <v>1218</v>
      </c>
      <c r="B78" s="54" t="s">
        <v>95</v>
      </c>
      <c r="C78" s="54">
        <v>1124184</v>
      </c>
      <c r="D78" s="54">
        <v>1930000</v>
      </c>
      <c r="E78" s="54">
        <v>805816</v>
      </c>
      <c r="F78" s="54">
        <v>0.58247876</v>
      </c>
      <c r="G78" s="54">
        <v>0.41752124</v>
      </c>
      <c r="H78" s="54">
        <v>1984342</v>
      </c>
      <c r="I78" s="54">
        <v>860158</v>
      </c>
      <c r="J78" s="54">
        <v>0.56652734</v>
      </c>
      <c r="K78" s="54">
        <v>0.43347266</v>
      </c>
      <c r="L78" s="54">
        <v>861627</v>
      </c>
      <c r="M78" s="54">
        <v>-262557</v>
      </c>
      <c r="N78" s="54">
        <v>1.30472235</v>
      </c>
      <c r="O78" s="54">
        <v>-0.30472235</v>
      </c>
      <c r="P78" s="54">
        <v>874</v>
      </c>
      <c r="Q78" s="54">
        <v>874000</v>
      </c>
      <c r="R78" s="54">
        <v>8909556</v>
      </c>
      <c r="S78" s="54">
        <v>0</v>
      </c>
      <c r="T78" s="54">
        <v>1000</v>
      </c>
      <c r="U78" s="54">
        <v>10194</v>
      </c>
      <c r="V78" s="54">
        <v>0</v>
      </c>
    </row>
    <row r="79" spans="1:22" ht="9">
      <c r="A79" s="54">
        <v>1232</v>
      </c>
      <c r="B79" s="54" t="s">
        <v>96</v>
      </c>
      <c r="C79" s="54">
        <v>1590760</v>
      </c>
      <c r="D79" s="54">
        <v>1930000</v>
      </c>
      <c r="E79" s="54">
        <v>339240</v>
      </c>
      <c r="F79" s="54">
        <v>0.82422798</v>
      </c>
      <c r="G79" s="54">
        <v>0.17577202</v>
      </c>
      <c r="H79" s="54">
        <v>1984342</v>
      </c>
      <c r="I79" s="54">
        <v>393582</v>
      </c>
      <c r="J79" s="54">
        <v>0.80165617</v>
      </c>
      <c r="K79" s="54">
        <v>0.19834383</v>
      </c>
      <c r="L79" s="54">
        <v>861627</v>
      </c>
      <c r="M79" s="54">
        <v>-729133</v>
      </c>
      <c r="N79" s="54">
        <v>1.84622812</v>
      </c>
      <c r="O79" s="54">
        <v>-0.84622812</v>
      </c>
      <c r="P79" s="54">
        <v>776</v>
      </c>
      <c r="Q79" s="54">
        <v>776000</v>
      </c>
      <c r="R79" s="54">
        <v>7497662.93</v>
      </c>
      <c r="S79" s="54">
        <v>0</v>
      </c>
      <c r="T79" s="54">
        <v>1000</v>
      </c>
      <c r="U79" s="54">
        <v>9661.94</v>
      </c>
      <c r="V79" s="54">
        <v>0</v>
      </c>
    </row>
    <row r="80" spans="1:22" ht="9">
      <c r="A80" s="54">
        <v>1246</v>
      </c>
      <c r="B80" s="54" t="s">
        <v>97</v>
      </c>
      <c r="C80" s="54">
        <v>692260</v>
      </c>
      <c r="D80" s="54">
        <v>1930000</v>
      </c>
      <c r="E80" s="54">
        <v>1237740</v>
      </c>
      <c r="F80" s="54">
        <v>0.35868394</v>
      </c>
      <c r="G80" s="54">
        <v>0.64131606</v>
      </c>
      <c r="H80" s="54">
        <v>1984342</v>
      </c>
      <c r="I80" s="54">
        <v>1292082</v>
      </c>
      <c r="J80" s="54">
        <v>0.34886123</v>
      </c>
      <c r="K80" s="54">
        <v>0.65113877</v>
      </c>
      <c r="L80" s="54">
        <v>861627</v>
      </c>
      <c r="M80" s="54">
        <v>169367</v>
      </c>
      <c r="N80" s="54">
        <v>0.8034335</v>
      </c>
      <c r="O80" s="54">
        <v>0.1965665</v>
      </c>
      <c r="P80" s="54">
        <v>631</v>
      </c>
      <c r="Q80" s="54">
        <v>631000</v>
      </c>
      <c r="R80" s="54">
        <v>6432414</v>
      </c>
      <c r="S80" s="54">
        <v>2110962.39</v>
      </c>
      <c r="T80" s="54">
        <v>1000</v>
      </c>
      <c r="U80" s="54">
        <v>10194</v>
      </c>
      <c r="V80" s="54">
        <v>3345.42</v>
      </c>
    </row>
    <row r="81" spans="1:22" ht="9">
      <c r="A81" s="54">
        <v>1253</v>
      </c>
      <c r="B81" s="54" t="s">
        <v>98</v>
      </c>
      <c r="C81" s="54">
        <v>647337</v>
      </c>
      <c r="D81" s="54">
        <v>1930000</v>
      </c>
      <c r="E81" s="54">
        <v>1282663</v>
      </c>
      <c r="F81" s="54">
        <v>0.33540777</v>
      </c>
      <c r="G81" s="54">
        <v>0.66459223</v>
      </c>
      <c r="H81" s="54">
        <v>1984342</v>
      </c>
      <c r="I81" s="54">
        <v>1337005</v>
      </c>
      <c r="J81" s="54">
        <v>0.3262225</v>
      </c>
      <c r="K81" s="54">
        <v>0.6737775</v>
      </c>
      <c r="L81" s="54">
        <v>861627</v>
      </c>
      <c r="M81" s="54">
        <v>214290</v>
      </c>
      <c r="N81" s="54">
        <v>0.75129609</v>
      </c>
      <c r="O81" s="54">
        <v>0.24870391</v>
      </c>
      <c r="P81" s="54">
        <v>2347</v>
      </c>
      <c r="Q81" s="54">
        <v>2347000</v>
      </c>
      <c r="R81" s="54">
        <v>23925318</v>
      </c>
      <c r="S81" s="54">
        <v>1232915.99</v>
      </c>
      <c r="T81" s="54">
        <v>1000</v>
      </c>
      <c r="U81" s="54">
        <v>10194</v>
      </c>
      <c r="V81" s="54">
        <v>525.32</v>
      </c>
    </row>
    <row r="82" spans="1:22" ht="9">
      <c r="A82" s="54">
        <v>1260</v>
      </c>
      <c r="B82" s="54" t="s">
        <v>99</v>
      </c>
      <c r="C82" s="54">
        <v>1059066</v>
      </c>
      <c r="D82" s="54">
        <v>1930000</v>
      </c>
      <c r="E82" s="54">
        <v>870934</v>
      </c>
      <c r="F82" s="54">
        <v>0.54873886</v>
      </c>
      <c r="G82" s="54">
        <v>0.45126114</v>
      </c>
      <c r="H82" s="54">
        <v>1984342</v>
      </c>
      <c r="I82" s="54">
        <v>925276</v>
      </c>
      <c r="J82" s="54">
        <v>0.53371143</v>
      </c>
      <c r="K82" s="54">
        <v>0.46628857</v>
      </c>
      <c r="L82" s="54">
        <v>861627</v>
      </c>
      <c r="M82" s="54">
        <v>-197439</v>
      </c>
      <c r="N82" s="54">
        <v>1.22914672</v>
      </c>
      <c r="O82" s="54">
        <v>-0.22914672</v>
      </c>
      <c r="P82" s="54">
        <v>924</v>
      </c>
      <c r="Q82" s="54">
        <v>924000</v>
      </c>
      <c r="R82" s="54">
        <v>9419256</v>
      </c>
      <c r="S82" s="54">
        <v>1122924.09</v>
      </c>
      <c r="T82" s="54">
        <v>1000</v>
      </c>
      <c r="U82" s="54">
        <v>10194</v>
      </c>
      <c r="V82" s="54">
        <v>1215.29</v>
      </c>
    </row>
    <row r="83" spans="1:22" ht="9">
      <c r="A83" s="54">
        <v>4970</v>
      </c>
      <c r="B83" s="54" t="s">
        <v>100</v>
      </c>
      <c r="C83" s="54">
        <v>541916</v>
      </c>
      <c r="D83" s="54">
        <v>1930000</v>
      </c>
      <c r="E83" s="54">
        <v>1388084</v>
      </c>
      <c r="F83" s="54">
        <v>0.28078549</v>
      </c>
      <c r="G83" s="54">
        <v>0.71921451</v>
      </c>
      <c r="H83" s="54">
        <v>1984342</v>
      </c>
      <c r="I83" s="54">
        <v>1442426</v>
      </c>
      <c r="J83" s="54">
        <v>0.27309607</v>
      </c>
      <c r="K83" s="54">
        <v>0.72690393</v>
      </c>
      <c r="L83" s="54">
        <v>861627</v>
      </c>
      <c r="M83" s="54">
        <v>319711</v>
      </c>
      <c r="N83" s="54">
        <v>0.62894501</v>
      </c>
      <c r="O83" s="54">
        <v>0.37105499</v>
      </c>
      <c r="P83" s="54">
        <v>6019</v>
      </c>
      <c r="Q83" s="54">
        <v>6019000</v>
      </c>
      <c r="R83" s="54">
        <v>61357686</v>
      </c>
      <c r="S83" s="54">
        <v>8146554.5</v>
      </c>
      <c r="T83" s="54">
        <v>1000</v>
      </c>
      <c r="U83" s="54">
        <v>10194</v>
      </c>
      <c r="V83" s="54">
        <v>1353.47</v>
      </c>
    </row>
    <row r="84" spans="1:22" ht="9">
      <c r="A84" s="54">
        <v>1295</v>
      </c>
      <c r="B84" s="54" t="s">
        <v>101</v>
      </c>
      <c r="C84" s="54">
        <v>456102</v>
      </c>
      <c r="D84" s="54">
        <v>1930000</v>
      </c>
      <c r="E84" s="54">
        <v>1473898</v>
      </c>
      <c r="F84" s="54">
        <v>0.23632228</v>
      </c>
      <c r="G84" s="54">
        <v>0.76367772</v>
      </c>
      <c r="H84" s="54">
        <v>1984342</v>
      </c>
      <c r="I84" s="54">
        <v>1528240</v>
      </c>
      <c r="J84" s="54">
        <v>0.2298505</v>
      </c>
      <c r="K84" s="54">
        <v>0.7701495</v>
      </c>
      <c r="L84" s="54">
        <v>861627</v>
      </c>
      <c r="M84" s="54">
        <v>405525</v>
      </c>
      <c r="N84" s="54">
        <v>0.52934971</v>
      </c>
      <c r="O84" s="54">
        <v>0.47065029</v>
      </c>
      <c r="P84" s="54">
        <v>923</v>
      </c>
      <c r="Q84" s="54">
        <v>923000</v>
      </c>
      <c r="R84" s="54">
        <v>9409062</v>
      </c>
      <c r="S84" s="54">
        <v>731957.55</v>
      </c>
      <c r="T84" s="54">
        <v>1000</v>
      </c>
      <c r="U84" s="54">
        <v>10194</v>
      </c>
      <c r="V84" s="54">
        <v>793.02</v>
      </c>
    </row>
    <row r="85" spans="1:22" ht="9">
      <c r="A85" s="54">
        <v>1421</v>
      </c>
      <c r="B85" s="54" t="s">
        <v>478</v>
      </c>
      <c r="C85" s="54">
        <v>947945</v>
      </c>
      <c r="D85" s="54">
        <v>1930000</v>
      </c>
      <c r="E85" s="54">
        <v>982055</v>
      </c>
      <c r="F85" s="54">
        <v>0.49116321</v>
      </c>
      <c r="G85" s="54">
        <v>0.50883679</v>
      </c>
      <c r="H85" s="54">
        <v>1984342</v>
      </c>
      <c r="I85" s="54">
        <v>1036397</v>
      </c>
      <c r="J85" s="54">
        <v>0.47771251</v>
      </c>
      <c r="K85" s="54">
        <v>0.52228749</v>
      </c>
      <c r="L85" s="54">
        <v>861627</v>
      </c>
      <c r="M85" s="54">
        <v>-86318</v>
      </c>
      <c r="N85" s="54">
        <v>1.10018024</v>
      </c>
      <c r="O85" s="54">
        <v>-0.10018024</v>
      </c>
      <c r="P85" s="54">
        <v>534</v>
      </c>
      <c r="Q85" s="54">
        <v>534000</v>
      </c>
      <c r="R85" s="54">
        <v>5443596</v>
      </c>
      <c r="S85" s="54">
        <v>467772.78</v>
      </c>
      <c r="T85" s="54">
        <v>1000</v>
      </c>
      <c r="U85" s="54">
        <v>10194</v>
      </c>
      <c r="V85" s="54">
        <v>875.98</v>
      </c>
    </row>
    <row r="86" spans="1:22" ht="9">
      <c r="A86" s="54">
        <v>1309</v>
      </c>
      <c r="B86" s="54" t="s">
        <v>102</v>
      </c>
      <c r="C86" s="54">
        <v>761738</v>
      </c>
      <c r="D86" s="54">
        <v>1930000</v>
      </c>
      <c r="E86" s="54">
        <v>1168262</v>
      </c>
      <c r="F86" s="54">
        <v>0.3946829</v>
      </c>
      <c r="G86" s="54">
        <v>0.6053171</v>
      </c>
      <c r="H86" s="54">
        <v>1984342</v>
      </c>
      <c r="I86" s="54">
        <v>1222604</v>
      </c>
      <c r="J86" s="54">
        <v>0.38387435</v>
      </c>
      <c r="K86" s="54">
        <v>0.61612565</v>
      </c>
      <c r="L86" s="54">
        <v>861627</v>
      </c>
      <c r="M86" s="54">
        <v>99889</v>
      </c>
      <c r="N86" s="54">
        <v>0.88406932</v>
      </c>
      <c r="O86" s="54">
        <v>0.11593068</v>
      </c>
      <c r="P86" s="54">
        <v>778</v>
      </c>
      <c r="Q86" s="54">
        <v>778000</v>
      </c>
      <c r="R86" s="54">
        <v>7930932</v>
      </c>
      <c r="S86" s="54">
        <v>929028.98</v>
      </c>
      <c r="T86" s="54">
        <v>1000</v>
      </c>
      <c r="U86" s="54">
        <v>10194</v>
      </c>
      <c r="V86" s="54">
        <v>1194.12</v>
      </c>
    </row>
    <row r="87" spans="1:22" ht="9">
      <c r="A87" s="54">
        <v>1316</v>
      </c>
      <c r="B87" s="54" t="s">
        <v>103</v>
      </c>
      <c r="C87" s="54">
        <v>936713</v>
      </c>
      <c r="D87" s="54">
        <v>1930000</v>
      </c>
      <c r="E87" s="54">
        <v>993287</v>
      </c>
      <c r="F87" s="54">
        <v>0.48534352</v>
      </c>
      <c r="G87" s="54">
        <v>0.51465648</v>
      </c>
      <c r="H87" s="54">
        <v>1984342</v>
      </c>
      <c r="I87" s="54">
        <v>1047629</v>
      </c>
      <c r="J87" s="54">
        <v>0.4720522</v>
      </c>
      <c r="K87" s="54">
        <v>0.5279478</v>
      </c>
      <c r="L87" s="54">
        <v>861627</v>
      </c>
      <c r="M87" s="54">
        <v>-75086</v>
      </c>
      <c r="N87" s="54">
        <v>1.08714444</v>
      </c>
      <c r="O87" s="54">
        <v>-0.08714444</v>
      </c>
      <c r="P87" s="54">
        <v>4071</v>
      </c>
      <c r="Q87" s="54">
        <v>4071000</v>
      </c>
      <c r="R87" s="54">
        <v>41499774</v>
      </c>
      <c r="S87" s="54">
        <v>10141245.25</v>
      </c>
      <c r="T87" s="54">
        <v>1000</v>
      </c>
      <c r="U87" s="54">
        <v>10194</v>
      </c>
      <c r="V87" s="54">
        <v>2491.09</v>
      </c>
    </row>
    <row r="88" spans="1:22" ht="9">
      <c r="A88" s="54">
        <v>1380</v>
      </c>
      <c r="B88" s="54" t="s">
        <v>104</v>
      </c>
      <c r="C88" s="54">
        <v>995805</v>
      </c>
      <c r="D88" s="54">
        <v>1930000</v>
      </c>
      <c r="E88" s="54">
        <v>934195</v>
      </c>
      <c r="F88" s="54">
        <v>0.51596114</v>
      </c>
      <c r="G88" s="54">
        <v>0.48403886</v>
      </c>
      <c r="H88" s="54">
        <v>1984342</v>
      </c>
      <c r="I88" s="54">
        <v>988537</v>
      </c>
      <c r="J88" s="54">
        <v>0.50183134</v>
      </c>
      <c r="K88" s="54">
        <v>0.49816866</v>
      </c>
      <c r="L88" s="54">
        <v>861627</v>
      </c>
      <c r="M88" s="54">
        <v>-134178</v>
      </c>
      <c r="N88" s="54">
        <v>1.15572632</v>
      </c>
      <c r="O88" s="54">
        <v>-0.15572632</v>
      </c>
      <c r="P88" s="54">
        <v>2491</v>
      </c>
      <c r="Q88" s="54">
        <v>2491000</v>
      </c>
      <c r="R88" s="54">
        <v>25393254</v>
      </c>
      <c r="S88" s="54">
        <v>2380146.81</v>
      </c>
      <c r="T88" s="54">
        <v>1000</v>
      </c>
      <c r="U88" s="54">
        <v>10194</v>
      </c>
      <c r="V88" s="54">
        <v>955.5</v>
      </c>
    </row>
    <row r="89" spans="1:22" ht="9">
      <c r="A89" s="54">
        <v>1407</v>
      </c>
      <c r="B89" s="54" t="s">
        <v>105</v>
      </c>
      <c r="C89" s="54">
        <v>689638</v>
      </c>
      <c r="D89" s="54">
        <v>1930000</v>
      </c>
      <c r="E89" s="54">
        <v>1240362</v>
      </c>
      <c r="F89" s="54">
        <v>0.35732539</v>
      </c>
      <c r="G89" s="54">
        <v>0.64267461</v>
      </c>
      <c r="H89" s="54">
        <v>1984342</v>
      </c>
      <c r="I89" s="54">
        <v>1294704</v>
      </c>
      <c r="J89" s="54">
        <v>0.34753989</v>
      </c>
      <c r="K89" s="54">
        <v>0.65246011</v>
      </c>
      <c r="L89" s="54">
        <v>861627</v>
      </c>
      <c r="M89" s="54">
        <v>171989</v>
      </c>
      <c r="N89" s="54">
        <v>0.80039042</v>
      </c>
      <c r="O89" s="54">
        <v>0.19960958</v>
      </c>
      <c r="P89" s="54">
        <v>1542</v>
      </c>
      <c r="Q89" s="54">
        <v>1542000</v>
      </c>
      <c r="R89" s="54">
        <v>15647273.77</v>
      </c>
      <c r="S89" s="54">
        <v>0</v>
      </c>
      <c r="T89" s="54">
        <v>1000</v>
      </c>
      <c r="U89" s="54">
        <v>10147.39</v>
      </c>
      <c r="V89" s="54">
        <v>0</v>
      </c>
    </row>
    <row r="90" spans="1:22" ht="9">
      <c r="A90" s="54">
        <v>1414</v>
      </c>
      <c r="B90" s="54" t="s">
        <v>106</v>
      </c>
      <c r="C90" s="54">
        <v>726647</v>
      </c>
      <c r="D90" s="54">
        <v>1930000</v>
      </c>
      <c r="E90" s="54">
        <v>1203353</v>
      </c>
      <c r="F90" s="54">
        <v>0.37650104</v>
      </c>
      <c r="G90" s="54">
        <v>0.62349896</v>
      </c>
      <c r="H90" s="54">
        <v>1984342</v>
      </c>
      <c r="I90" s="54">
        <v>1257695</v>
      </c>
      <c r="J90" s="54">
        <v>0.3661904</v>
      </c>
      <c r="K90" s="54">
        <v>0.6338096</v>
      </c>
      <c r="L90" s="54">
        <v>861627</v>
      </c>
      <c r="M90" s="54">
        <v>134980</v>
      </c>
      <c r="N90" s="54">
        <v>0.84334289</v>
      </c>
      <c r="O90" s="54">
        <v>0.15665711</v>
      </c>
      <c r="P90" s="54">
        <v>4258</v>
      </c>
      <c r="Q90" s="54">
        <v>4258000</v>
      </c>
      <c r="R90" s="54">
        <v>39569155.2</v>
      </c>
      <c r="S90" s="54">
        <v>0</v>
      </c>
      <c r="T90" s="54">
        <v>1000</v>
      </c>
      <c r="U90" s="54">
        <v>9292.9</v>
      </c>
      <c r="V90" s="54">
        <v>0</v>
      </c>
    </row>
    <row r="91" spans="1:22" ht="9">
      <c r="A91" s="54">
        <v>2744</v>
      </c>
      <c r="B91" s="54" t="s">
        <v>107</v>
      </c>
      <c r="C91" s="54">
        <v>673576</v>
      </c>
      <c r="D91" s="54">
        <v>1930000</v>
      </c>
      <c r="E91" s="54">
        <v>1256424</v>
      </c>
      <c r="F91" s="54">
        <v>0.34900311</v>
      </c>
      <c r="G91" s="54">
        <v>0.65099689</v>
      </c>
      <c r="H91" s="54">
        <v>1984342</v>
      </c>
      <c r="I91" s="54">
        <v>1310766</v>
      </c>
      <c r="J91" s="54">
        <v>0.33944552</v>
      </c>
      <c r="K91" s="54">
        <v>0.66055448</v>
      </c>
      <c r="L91" s="54">
        <v>861627</v>
      </c>
      <c r="M91" s="54">
        <v>188051</v>
      </c>
      <c r="N91" s="54">
        <v>0.78174895</v>
      </c>
      <c r="O91" s="54">
        <v>0.21825105</v>
      </c>
      <c r="P91" s="54">
        <v>712</v>
      </c>
      <c r="Q91" s="54">
        <v>712000</v>
      </c>
      <c r="R91" s="54">
        <v>7258128</v>
      </c>
      <c r="S91" s="54">
        <v>968601.89</v>
      </c>
      <c r="T91" s="54">
        <v>1000</v>
      </c>
      <c r="U91" s="54">
        <v>10194</v>
      </c>
      <c r="V91" s="54">
        <v>1360.4</v>
      </c>
    </row>
    <row r="92" spans="1:22" ht="9">
      <c r="A92" s="54">
        <v>1428</v>
      </c>
      <c r="B92" s="54" t="s">
        <v>108</v>
      </c>
      <c r="C92" s="54">
        <v>890951</v>
      </c>
      <c r="D92" s="54">
        <v>1930000</v>
      </c>
      <c r="E92" s="54">
        <v>1039049</v>
      </c>
      <c r="F92" s="54">
        <v>0.46163264</v>
      </c>
      <c r="G92" s="54">
        <v>0.53836736</v>
      </c>
      <c r="H92" s="54">
        <v>1984342</v>
      </c>
      <c r="I92" s="54">
        <v>1093391</v>
      </c>
      <c r="J92" s="54">
        <v>0.44899065</v>
      </c>
      <c r="K92" s="54">
        <v>0.55100935</v>
      </c>
      <c r="L92" s="54">
        <v>861627</v>
      </c>
      <c r="M92" s="54">
        <v>-29324</v>
      </c>
      <c r="N92" s="54">
        <v>1.03403329</v>
      </c>
      <c r="O92" s="54">
        <v>-0.03403329</v>
      </c>
      <c r="P92" s="54">
        <v>1172</v>
      </c>
      <c r="Q92" s="54">
        <v>1172000</v>
      </c>
      <c r="R92" s="54">
        <v>11947368</v>
      </c>
      <c r="S92" s="54">
        <v>3554103.81</v>
      </c>
      <c r="T92" s="54">
        <v>1000</v>
      </c>
      <c r="U92" s="54">
        <v>10194</v>
      </c>
      <c r="V92" s="54">
        <v>3032.51</v>
      </c>
    </row>
    <row r="93" spans="1:22" ht="9">
      <c r="A93" s="54">
        <v>1449</v>
      </c>
      <c r="B93" s="54" t="s">
        <v>109</v>
      </c>
      <c r="C93" s="54">
        <v>1416252</v>
      </c>
      <c r="D93" s="54">
        <v>2895000</v>
      </c>
      <c r="E93" s="54">
        <v>1478748</v>
      </c>
      <c r="F93" s="54">
        <v>0.48920622</v>
      </c>
      <c r="G93" s="54">
        <v>0.51079378</v>
      </c>
      <c r="H93" s="54">
        <v>2976513</v>
      </c>
      <c r="I93" s="54">
        <v>1560261</v>
      </c>
      <c r="J93" s="54">
        <v>0.47580911</v>
      </c>
      <c r="K93" s="54">
        <v>0.52419089</v>
      </c>
      <c r="L93" s="54">
        <v>1292440</v>
      </c>
      <c r="M93" s="54">
        <v>-123812</v>
      </c>
      <c r="N93" s="54">
        <v>1.0957971</v>
      </c>
      <c r="O93" s="54">
        <v>-0.0957971</v>
      </c>
      <c r="P93" s="54">
        <v>87</v>
      </c>
      <c r="Q93" s="54">
        <v>87000</v>
      </c>
      <c r="R93" s="54">
        <v>886878</v>
      </c>
      <c r="S93" s="54">
        <v>20780.81</v>
      </c>
      <c r="T93" s="54">
        <v>1000</v>
      </c>
      <c r="U93" s="54">
        <v>10194</v>
      </c>
      <c r="V93" s="54">
        <v>238.86</v>
      </c>
    </row>
    <row r="94" spans="1:22" ht="9">
      <c r="A94" s="54">
        <v>1491</v>
      </c>
      <c r="B94" s="54" t="s">
        <v>110</v>
      </c>
      <c r="C94" s="54">
        <v>4324044</v>
      </c>
      <c r="D94" s="54">
        <v>1930000</v>
      </c>
      <c r="E94" s="54">
        <v>-2394044</v>
      </c>
      <c r="F94" s="54">
        <v>2.24043731</v>
      </c>
      <c r="G94" s="54">
        <v>-1.24043731</v>
      </c>
      <c r="H94" s="54">
        <v>1984342</v>
      </c>
      <c r="I94" s="54">
        <v>-2339702</v>
      </c>
      <c r="J94" s="54">
        <v>2.17908203</v>
      </c>
      <c r="K94" s="54">
        <v>-1.17908203</v>
      </c>
      <c r="L94" s="54">
        <v>861627</v>
      </c>
      <c r="M94" s="54">
        <v>-3462417</v>
      </c>
      <c r="N94" s="54">
        <v>5.01846391</v>
      </c>
      <c r="O94" s="54">
        <v>-4.01846391</v>
      </c>
      <c r="P94" s="54">
        <v>375</v>
      </c>
      <c r="Q94" s="54">
        <v>375000</v>
      </c>
      <c r="R94" s="54">
        <v>3822750</v>
      </c>
      <c r="S94" s="54">
        <v>530685.63</v>
      </c>
      <c r="T94" s="54">
        <v>1000</v>
      </c>
      <c r="U94" s="54">
        <v>10194</v>
      </c>
      <c r="V94" s="54">
        <v>1415.16</v>
      </c>
    </row>
    <row r="95" spans="1:22" ht="9">
      <c r="A95" s="54">
        <v>1499</v>
      </c>
      <c r="B95" s="54" t="s">
        <v>476</v>
      </c>
      <c r="C95" s="54">
        <v>720203</v>
      </c>
      <c r="D95" s="54">
        <v>1930000</v>
      </c>
      <c r="E95" s="54">
        <v>1209797</v>
      </c>
      <c r="F95" s="54">
        <v>0.37316218</v>
      </c>
      <c r="G95" s="54">
        <v>0.62683782</v>
      </c>
      <c r="H95" s="54">
        <v>1984342</v>
      </c>
      <c r="I95" s="54">
        <v>1264139</v>
      </c>
      <c r="J95" s="54">
        <v>0.36294298</v>
      </c>
      <c r="K95" s="54">
        <v>0.63705702</v>
      </c>
      <c r="L95" s="54">
        <v>861627</v>
      </c>
      <c r="M95" s="54">
        <v>141424</v>
      </c>
      <c r="N95" s="54">
        <v>0.83586401</v>
      </c>
      <c r="O95" s="54">
        <v>0.16413599</v>
      </c>
      <c r="P95" s="54">
        <v>998</v>
      </c>
      <c r="Q95" s="54">
        <v>998000</v>
      </c>
      <c r="R95" s="54">
        <v>10173612</v>
      </c>
      <c r="S95" s="54">
        <v>410927.41</v>
      </c>
      <c r="T95" s="54">
        <v>1000</v>
      </c>
      <c r="U95" s="54">
        <v>10194</v>
      </c>
      <c r="V95" s="54">
        <v>411.75</v>
      </c>
    </row>
    <row r="96" spans="1:22" ht="9">
      <c r="A96" s="54">
        <v>1540</v>
      </c>
      <c r="B96" s="54" t="s">
        <v>111</v>
      </c>
      <c r="C96" s="54">
        <v>1322861</v>
      </c>
      <c r="D96" s="54">
        <v>1930000</v>
      </c>
      <c r="E96" s="54">
        <v>607139</v>
      </c>
      <c r="F96" s="54">
        <v>0.68542021</v>
      </c>
      <c r="G96" s="54">
        <v>0.31457979</v>
      </c>
      <c r="H96" s="54">
        <v>1984342</v>
      </c>
      <c r="I96" s="54">
        <v>661481</v>
      </c>
      <c r="J96" s="54">
        <v>0.6666497</v>
      </c>
      <c r="K96" s="54">
        <v>0.3333503</v>
      </c>
      <c r="L96" s="54">
        <v>861627</v>
      </c>
      <c r="M96" s="54">
        <v>-461234</v>
      </c>
      <c r="N96" s="54">
        <v>1.53530588</v>
      </c>
      <c r="O96" s="54">
        <v>-0.53530588</v>
      </c>
      <c r="P96" s="54">
        <v>1629</v>
      </c>
      <c r="Q96" s="54">
        <v>1629000</v>
      </c>
      <c r="R96" s="54">
        <v>16606026</v>
      </c>
      <c r="S96" s="54">
        <v>337008.27</v>
      </c>
      <c r="T96" s="54">
        <v>1000</v>
      </c>
      <c r="U96" s="54">
        <v>10194</v>
      </c>
      <c r="V96" s="54">
        <v>206.88</v>
      </c>
    </row>
    <row r="97" spans="1:22" ht="9">
      <c r="A97" s="54">
        <v>1554</v>
      </c>
      <c r="B97" s="54" t="s">
        <v>112</v>
      </c>
      <c r="C97" s="54">
        <v>847851</v>
      </c>
      <c r="D97" s="54">
        <v>1930000</v>
      </c>
      <c r="E97" s="54">
        <v>1082149</v>
      </c>
      <c r="F97" s="54">
        <v>0.43930104</v>
      </c>
      <c r="G97" s="54">
        <v>0.56069896</v>
      </c>
      <c r="H97" s="54">
        <v>1984342</v>
      </c>
      <c r="I97" s="54">
        <v>1136491</v>
      </c>
      <c r="J97" s="54">
        <v>0.4272706</v>
      </c>
      <c r="K97" s="54">
        <v>0.5727294</v>
      </c>
      <c r="L97" s="54">
        <v>861627</v>
      </c>
      <c r="M97" s="54">
        <v>13776</v>
      </c>
      <c r="N97" s="54">
        <v>0.98401164</v>
      </c>
      <c r="O97" s="54">
        <v>0.01598836</v>
      </c>
      <c r="P97" s="54">
        <v>11394</v>
      </c>
      <c r="Q97" s="54">
        <v>11394000</v>
      </c>
      <c r="R97" s="54">
        <v>116150436</v>
      </c>
      <c r="S97" s="54">
        <v>5739471.85</v>
      </c>
      <c r="T97" s="54">
        <v>1000</v>
      </c>
      <c r="U97" s="54">
        <v>10194</v>
      </c>
      <c r="V97" s="54">
        <v>503.73</v>
      </c>
    </row>
    <row r="98" spans="1:22" ht="9">
      <c r="A98" s="54">
        <v>1561</v>
      </c>
      <c r="B98" s="54" t="s">
        <v>113</v>
      </c>
      <c r="C98" s="54">
        <v>437782</v>
      </c>
      <c r="D98" s="54">
        <v>1930000</v>
      </c>
      <c r="E98" s="54">
        <v>1492218</v>
      </c>
      <c r="F98" s="54">
        <v>0.22683005</v>
      </c>
      <c r="G98" s="54">
        <v>0.77316995</v>
      </c>
      <c r="H98" s="54">
        <v>1984342</v>
      </c>
      <c r="I98" s="54">
        <v>1546560</v>
      </c>
      <c r="J98" s="54">
        <v>0.22061822</v>
      </c>
      <c r="K98" s="54">
        <v>0.77938178</v>
      </c>
      <c r="L98" s="54">
        <v>861627</v>
      </c>
      <c r="M98" s="54">
        <v>423845</v>
      </c>
      <c r="N98" s="54">
        <v>0.50808761</v>
      </c>
      <c r="O98" s="54">
        <v>0.49191239</v>
      </c>
      <c r="P98" s="54">
        <v>632</v>
      </c>
      <c r="Q98" s="54">
        <v>632000</v>
      </c>
      <c r="R98" s="54">
        <v>6442608</v>
      </c>
      <c r="S98" s="54">
        <v>1205116.69</v>
      </c>
      <c r="T98" s="54">
        <v>1000</v>
      </c>
      <c r="U98" s="54">
        <v>10194</v>
      </c>
      <c r="V98" s="54">
        <v>1906.83</v>
      </c>
    </row>
    <row r="99" spans="1:22" ht="9">
      <c r="A99" s="54">
        <v>1568</v>
      </c>
      <c r="B99" s="54" t="s">
        <v>114</v>
      </c>
      <c r="C99" s="54">
        <v>821605</v>
      </c>
      <c r="D99" s="54">
        <v>1930000</v>
      </c>
      <c r="E99" s="54">
        <v>1108395</v>
      </c>
      <c r="F99" s="54">
        <v>0.42570207</v>
      </c>
      <c r="G99" s="54">
        <v>0.57429793</v>
      </c>
      <c r="H99" s="54">
        <v>1984342</v>
      </c>
      <c r="I99" s="54">
        <v>1162737</v>
      </c>
      <c r="J99" s="54">
        <v>0.41404405</v>
      </c>
      <c r="K99" s="54">
        <v>0.58595595</v>
      </c>
      <c r="L99" s="54">
        <v>861627</v>
      </c>
      <c r="M99" s="54">
        <v>40022</v>
      </c>
      <c r="N99" s="54">
        <v>0.95355067</v>
      </c>
      <c r="O99" s="54">
        <v>0.04644933</v>
      </c>
      <c r="P99" s="54">
        <v>1986</v>
      </c>
      <c r="Q99" s="54">
        <v>1986000</v>
      </c>
      <c r="R99" s="54">
        <v>20245284</v>
      </c>
      <c r="S99" s="54">
        <v>4058344.83</v>
      </c>
      <c r="T99" s="54">
        <v>1000</v>
      </c>
      <c r="U99" s="54">
        <v>10194</v>
      </c>
      <c r="V99" s="54">
        <v>2043.48</v>
      </c>
    </row>
    <row r="100" spans="1:22" ht="9">
      <c r="A100" s="54">
        <v>1582</v>
      </c>
      <c r="B100" s="54" t="s">
        <v>115</v>
      </c>
      <c r="C100" s="54">
        <v>3637394</v>
      </c>
      <c r="D100" s="54">
        <v>1930000</v>
      </c>
      <c r="E100" s="54">
        <v>-1707394</v>
      </c>
      <c r="F100" s="54">
        <v>1.8846601</v>
      </c>
      <c r="G100" s="54">
        <v>-0.8846601</v>
      </c>
      <c r="H100" s="54">
        <v>1984342</v>
      </c>
      <c r="I100" s="54">
        <v>-1653052</v>
      </c>
      <c r="J100" s="54">
        <v>1.83304793</v>
      </c>
      <c r="K100" s="54">
        <v>-0.83304793</v>
      </c>
      <c r="L100" s="54">
        <v>861627</v>
      </c>
      <c r="M100" s="54">
        <v>-2775767</v>
      </c>
      <c r="N100" s="54">
        <v>4.22154134</v>
      </c>
      <c r="O100" s="54">
        <v>-3.22154134</v>
      </c>
      <c r="P100" s="54">
        <v>257</v>
      </c>
      <c r="Q100" s="54">
        <v>257000</v>
      </c>
      <c r="R100" s="54">
        <v>2619858</v>
      </c>
      <c r="S100" s="54">
        <v>2047001.15</v>
      </c>
      <c r="T100" s="54">
        <v>1000</v>
      </c>
      <c r="U100" s="54">
        <v>10194</v>
      </c>
      <c r="V100" s="54">
        <v>7964.99</v>
      </c>
    </row>
    <row r="101" spans="1:22" ht="9">
      <c r="A101" s="54">
        <v>1600</v>
      </c>
      <c r="B101" s="54" t="s">
        <v>116</v>
      </c>
      <c r="C101" s="54">
        <v>548325</v>
      </c>
      <c r="D101" s="54">
        <v>1930000</v>
      </c>
      <c r="E101" s="54">
        <v>1381675</v>
      </c>
      <c r="F101" s="54">
        <v>0.28410622</v>
      </c>
      <c r="G101" s="54">
        <v>0.71589378</v>
      </c>
      <c r="H101" s="54">
        <v>1984342</v>
      </c>
      <c r="I101" s="54">
        <v>1436017</v>
      </c>
      <c r="J101" s="54">
        <v>0.27632586</v>
      </c>
      <c r="K101" s="54">
        <v>0.72367414</v>
      </c>
      <c r="L101" s="54">
        <v>861627</v>
      </c>
      <c r="M101" s="54">
        <v>313302</v>
      </c>
      <c r="N101" s="54">
        <v>0.63638326</v>
      </c>
      <c r="O101" s="54">
        <v>0.36361674</v>
      </c>
      <c r="P101" s="54">
        <v>668</v>
      </c>
      <c r="Q101" s="54">
        <v>668000</v>
      </c>
      <c r="R101" s="54">
        <v>6809592</v>
      </c>
      <c r="S101" s="54">
        <v>1367258.46</v>
      </c>
      <c r="T101" s="54">
        <v>1000</v>
      </c>
      <c r="U101" s="54">
        <v>10194</v>
      </c>
      <c r="V101" s="54">
        <v>2046.79</v>
      </c>
    </row>
    <row r="102" spans="1:22" ht="9">
      <c r="A102" s="54">
        <v>1645</v>
      </c>
      <c r="B102" s="54" t="s">
        <v>117</v>
      </c>
      <c r="C102" s="54">
        <v>463204</v>
      </c>
      <c r="D102" s="54">
        <v>1930000</v>
      </c>
      <c r="E102" s="54">
        <v>1466796</v>
      </c>
      <c r="F102" s="54">
        <v>0.24000207</v>
      </c>
      <c r="G102" s="54">
        <v>0.75999793</v>
      </c>
      <c r="H102" s="54">
        <v>1984342</v>
      </c>
      <c r="I102" s="54">
        <v>1521138</v>
      </c>
      <c r="J102" s="54">
        <v>0.23342952</v>
      </c>
      <c r="K102" s="54">
        <v>0.76657048</v>
      </c>
      <c r="L102" s="54">
        <v>861627</v>
      </c>
      <c r="M102" s="54">
        <v>398423</v>
      </c>
      <c r="N102" s="54">
        <v>0.53759225</v>
      </c>
      <c r="O102" s="54">
        <v>0.46240775</v>
      </c>
      <c r="P102" s="54">
        <v>1056</v>
      </c>
      <c r="Q102" s="54">
        <v>1056000</v>
      </c>
      <c r="R102" s="54">
        <v>10764864</v>
      </c>
      <c r="S102" s="54">
        <v>36598.42</v>
      </c>
      <c r="T102" s="54">
        <v>1000</v>
      </c>
      <c r="U102" s="54">
        <v>10194</v>
      </c>
      <c r="V102" s="54">
        <v>34.66</v>
      </c>
    </row>
    <row r="103" spans="1:22" ht="9">
      <c r="A103" s="54">
        <v>1631</v>
      </c>
      <c r="B103" s="54" t="s">
        <v>118</v>
      </c>
      <c r="C103" s="54">
        <v>2112502</v>
      </c>
      <c r="D103" s="54">
        <v>1930000</v>
      </c>
      <c r="E103" s="54">
        <v>-182502</v>
      </c>
      <c r="F103" s="54">
        <v>1.09456062</v>
      </c>
      <c r="G103" s="54">
        <v>-0.09456062</v>
      </c>
      <c r="H103" s="54">
        <v>1984342</v>
      </c>
      <c r="I103" s="54">
        <v>-128160</v>
      </c>
      <c r="J103" s="54">
        <v>1.06458564</v>
      </c>
      <c r="K103" s="54">
        <v>-0.06458564</v>
      </c>
      <c r="L103" s="54">
        <v>861627</v>
      </c>
      <c r="M103" s="54">
        <v>-1250875</v>
      </c>
      <c r="N103" s="54">
        <v>2.45175929</v>
      </c>
      <c r="O103" s="54">
        <v>-1.45175929</v>
      </c>
      <c r="P103" s="54">
        <v>424</v>
      </c>
      <c r="Q103" s="54">
        <v>424000</v>
      </c>
      <c r="R103" s="54">
        <v>4322256</v>
      </c>
      <c r="S103" s="54">
        <v>723305.18</v>
      </c>
      <c r="T103" s="54">
        <v>1000</v>
      </c>
      <c r="U103" s="54">
        <v>10194</v>
      </c>
      <c r="V103" s="54">
        <v>1705.91</v>
      </c>
    </row>
    <row r="104" spans="1:22" ht="9">
      <c r="A104" s="54">
        <v>1638</v>
      </c>
      <c r="B104" s="54" t="s">
        <v>119</v>
      </c>
      <c r="C104" s="54">
        <v>941415</v>
      </c>
      <c r="D104" s="54">
        <v>1930000</v>
      </c>
      <c r="E104" s="54">
        <v>988585</v>
      </c>
      <c r="F104" s="54">
        <v>0.48777979</v>
      </c>
      <c r="G104" s="54">
        <v>0.51222021</v>
      </c>
      <c r="H104" s="54">
        <v>1984342</v>
      </c>
      <c r="I104" s="54">
        <v>1042927</v>
      </c>
      <c r="J104" s="54">
        <v>0.47442175</v>
      </c>
      <c r="K104" s="54">
        <v>0.52557825</v>
      </c>
      <c r="L104" s="54">
        <v>861627</v>
      </c>
      <c r="M104" s="54">
        <v>-79788</v>
      </c>
      <c r="N104" s="54">
        <v>1.09260155</v>
      </c>
      <c r="O104" s="54">
        <v>-0.09260155</v>
      </c>
      <c r="P104" s="54">
        <v>3004</v>
      </c>
      <c r="Q104" s="54">
        <v>3004000</v>
      </c>
      <c r="R104" s="54">
        <v>30622776</v>
      </c>
      <c r="S104" s="54">
        <v>2404759.37</v>
      </c>
      <c r="T104" s="54">
        <v>1000</v>
      </c>
      <c r="U104" s="54">
        <v>10194</v>
      </c>
      <c r="V104" s="54">
        <v>800.52</v>
      </c>
    </row>
    <row r="105" spans="1:22" ht="9">
      <c r="A105" s="54">
        <v>1659</v>
      </c>
      <c r="B105" s="54" t="s">
        <v>120</v>
      </c>
      <c r="C105" s="54">
        <v>760645</v>
      </c>
      <c r="D105" s="54">
        <v>1930000</v>
      </c>
      <c r="E105" s="54">
        <v>1169355</v>
      </c>
      <c r="F105" s="54">
        <v>0.39411658</v>
      </c>
      <c r="G105" s="54">
        <v>0.60588342</v>
      </c>
      <c r="H105" s="54">
        <v>1984342</v>
      </c>
      <c r="I105" s="54">
        <v>1223697</v>
      </c>
      <c r="J105" s="54">
        <v>0.38332354</v>
      </c>
      <c r="K105" s="54">
        <v>0.61667646</v>
      </c>
      <c r="L105" s="54">
        <v>861627</v>
      </c>
      <c r="M105" s="54">
        <v>100982</v>
      </c>
      <c r="N105" s="54">
        <v>0.88280079</v>
      </c>
      <c r="O105" s="54">
        <v>0.11719921</v>
      </c>
      <c r="P105" s="54">
        <v>1709</v>
      </c>
      <c r="Q105" s="54">
        <v>1709000</v>
      </c>
      <c r="R105" s="54">
        <v>17421546</v>
      </c>
      <c r="S105" s="54">
        <v>1568309.61</v>
      </c>
      <c r="T105" s="54">
        <v>1000</v>
      </c>
      <c r="U105" s="54">
        <v>10194</v>
      </c>
      <c r="V105" s="54">
        <v>917.68</v>
      </c>
    </row>
    <row r="106" spans="1:22" ht="9">
      <c r="A106" s="54">
        <v>714</v>
      </c>
      <c r="B106" s="54" t="s">
        <v>121</v>
      </c>
      <c r="C106" s="54">
        <v>1321929</v>
      </c>
      <c r="D106" s="54">
        <v>1930000</v>
      </c>
      <c r="E106" s="54">
        <v>608071</v>
      </c>
      <c r="F106" s="54">
        <v>0.68493731</v>
      </c>
      <c r="G106" s="54">
        <v>0.31506269</v>
      </c>
      <c r="H106" s="54">
        <v>1984342</v>
      </c>
      <c r="I106" s="54">
        <v>662413</v>
      </c>
      <c r="J106" s="54">
        <v>0.66618002</v>
      </c>
      <c r="K106" s="54">
        <v>0.33381998</v>
      </c>
      <c r="L106" s="54">
        <v>861627</v>
      </c>
      <c r="M106" s="54">
        <v>-460302</v>
      </c>
      <c r="N106" s="54">
        <v>1.53422421</v>
      </c>
      <c r="O106" s="54">
        <v>-0.53422421</v>
      </c>
      <c r="P106" s="54">
        <v>7967</v>
      </c>
      <c r="Q106" s="54">
        <v>7967000</v>
      </c>
      <c r="R106" s="54">
        <v>81215598</v>
      </c>
      <c r="S106" s="54">
        <v>4466007.53</v>
      </c>
      <c r="T106" s="54">
        <v>1000</v>
      </c>
      <c r="U106" s="54">
        <v>10194</v>
      </c>
      <c r="V106" s="54">
        <v>560.56</v>
      </c>
    </row>
    <row r="107" spans="1:22" ht="9">
      <c r="A107" s="54">
        <v>1666</v>
      </c>
      <c r="B107" s="54" t="s">
        <v>122</v>
      </c>
      <c r="C107" s="54">
        <v>654602</v>
      </c>
      <c r="D107" s="54">
        <v>1930000</v>
      </c>
      <c r="E107" s="54">
        <v>1275398</v>
      </c>
      <c r="F107" s="54">
        <v>0.33917202</v>
      </c>
      <c r="G107" s="54">
        <v>0.66082798</v>
      </c>
      <c r="H107" s="54">
        <v>1984342</v>
      </c>
      <c r="I107" s="54">
        <v>1329740</v>
      </c>
      <c r="J107" s="54">
        <v>0.32988366</v>
      </c>
      <c r="K107" s="54">
        <v>0.67011634</v>
      </c>
      <c r="L107" s="54">
        <v>861627</v>
      </c>
      <c r="M107" s="54">
        <v>207025</v>
      </c>
      <c r="N107" s="54">
        <v>0.75972782</v>
      </c>
      <c r="O107" s="54">
        <v>0.24027218</v>
      </c>
      <c r="P107" s="54">
        <v>301</v>
      </c>
      <c r="Q107" s="54">
        <v>301000</v>
      </c>
      <c r="R107" s="54">
        <v>3068394</v>
      </c>
      <c r="S107" s="54">
        <v>1143630.62</v>
      </c>
      <c r="T107" s="54">
        <v>1000</v>
      </c>
      <c r="U107" s="54">
        <v>10194</v>
      </c>
      <c r="V107" s="54">
        <v>3799.44</v>
      </c>
    </row>
    <row r="108" spans="1:22" ht="9">
      <c r="A108" s="54">
        <v>1687</v>
      </c>
      <c r="B108" s="54" t="s">
        <v>123</v>
      </c>
      <c r="C108" s="54">
        <v>2086331</v>
      </c>
      <c r="D108" s="54">
        <v>2895000</v>
      </c>
      <c r="E108" s="54">
        <v>808669</v>
      </c>
      <c r="F108" s="54">
        <v>0.72066701</v>
      </c>
      <c r="G108" s="54">
        <v>0.27933299</v>
      </c>
      <c r="H108" s="54">
        <v>2976513</v>
      </c>
      <c r="I108" s="54">
        <v>890182</v>
      </c>
      <c r="J108" s="54">
        <v>0.70093126</v>
      </c>
      <c r="K108" s="54">
        <v>0.29906874</v>
      </c>
      <c r="L108" s="54">
        <v>1292440</v>
      </c>
      <c r="M108" s="54">
        <v>-793891</v>
      </c>
      <c r="N108" s="54">
        <v>1.61425753</v>
      </c>
      <c r="O108" s="54">
        <v>-0.61425753</v>
      </c>
      <c r="P108" s="54">
        <v>262</v>
      </c>
      <c r="Q108" s="54">
        <v>262000</v>
      </c>
      <c r="R108" s="54">
        <v>2192012.96</v>
      </c>
      <c r="S108" s="54">
        <v>0</v>
      </c>
      <c r="T108" s="54">
        <v>1000</v>
      </c>
      <c r="U108" s="54">
        <v>8366.46</v>
      </c>
      <c r="V108" s="54">
        <v>0</v>
      </c>
    </row>
    <row r="109" spans="1:22" ht="9">
      <c r="A109" s="54">
        <v>1694</v>
      </c>
      <c r="B109" s="54" t="s">
        <v>124</v>
      </c>
      <c r="C109" s="54">
        <v>696381</v>
      </c>
      <c r="D109" s="54">
        <v>1930000</v>
      </c>
      <c r="E109" s="54">
        <v>1233619</v>
      </c>
      <c r="F109" s="54">
        <v>0.36081917</v>
      </c>
      <c r="G109" s="54">
        <v>0.63918083</v>
      </c>
      <c r="H109" s="54">
        <v>1984342</v>
      </c>
      <c r="I109" s="54">
        <v>1287961</v>
      </c>
      <c r="J109" s="54">
        <v>0.35093799</v>
      </c>
      <c r="K109" s="54">
        <v>0.64906201</v>
      </c>
      <c r="L109" s="54">
        <v>861627</v>
      </c>
      <c r="M109" s="54">
        <v>165246</v>
      </c>
      <c r="N109" s="54">
        <v>0.80821632</v>
      </c>
      <c r="O109" s="54">
        <v>0.19178368</v>
      </c>
      <c r="P109" s="54">
        <v>1660</v>
      </c>
      <c r="Q109" s="54">
        <v>1660000</v>
      </c>
      <c r="R109" s="54">
        <v>16922040</v>
      </c>
      <c r="S109" s="54">
        <v>3935797.55</v>
      </c>
      <c r="T109" s="54">
        <v>1000</v>
      </c>
      <c r="U109" s="54">
        <v>10194</v>
      </c>
      <c r="V109" s="54">
        <v>2370.96</v>
      </c>
    </row>
    <row r="110" spans="1:22" ht="9">
      <c r="A110" s="54">
        <v>1729</v>
      </c>
      <c r="B110" s="54" t="s">
        <v>125</v>
      </c>
      <c r="C110" s="54">
        <v>597327</v>
      </c>
      <c r="D110" s="54">
        <v>1930000</v>
      </c>
      <c r="E110" s="54">
        <v>1332673</v>
      </c>
      <c r="F110" s="54">
        <v>0.30949585</v>
      </c>
      <c r="G110" s="54">
        <v>0.69050415</v>
      </c>
      <c r="H110" s="54">
        <v>1984342</v>
      </c>
      <c r="I110" s="54">
        <v>1387015</v>
      </c>
      <c r="J110" s="54">
        <v>0.30102019</v>
      </c>
      <c r="K110" s="54">
        <v>0.69897981</v>
      </c>
      <c r="L110" s="54">
        <v>861627</v>
      </c>
      <c r="M110" s="54">
        <v>264300</v>
      </c>
      <c r="N110" s="54">
        <v>0.69325474</v>
      </c>
      <c r="O110" s="54">
        <v>0.30674526</v>
      </c>
      <c r="P110" s="54">
        <v>753</v>
      </c>
      <c r="Q110" s="54">
        <v>753000</v>
      </c>
      <c r="R110" s="54">
        <v>7676082</v>
      </c>
      <c r="S110" s="54">
        <v>1569752.66</v>
      </c>
      <c r="T110" s="54">
        <v>1000</v>
      </c>
      <c r="U110" s="54">
        <v>10194</v>
      </c>
      <c r="V110" s="54">
        <v>2084.66</v>
      </c>
    </row>
    <row r="111" spans="1:22" ht="9">
      <c r="A111" s="54">
        <v>1736</v>
      </c>
      <c r="B111" s="54" t="s">
        <v>126</v>
      </c>
      <c r="C111" s="54">
        <v>699058</v>
      </c>
      <c r="D111" s="54">
        <v>1930000</v>
      </c>
      <c r="E111" s="54">
        <v>1230942</v>
      </c>
      <c r="F111" s="54">
        <v>0.36220622</v>
      </c>
      <c r="G111" s="54">
        <v>0.63779378</v>
      </c>
      <c r="H111" s="54">
        <v>1984342</v>
      </c>
      <c r="I111" s="54">
        <v>1285284</v>
      </c>
      <c r="J111" s="54">
        <v>0.35228706</v>
      </c>
      <c r="K111" s="54">
        <v>0.64771294</v>
      </c>
      <c r="L111" s="54">
        <v>861627</v>
      </c>
      <c r="M111" s="54">
        <v>162569</v>
      </c>
      <c r="N111" s="54">
        <v>0.81132323</v>
      </c>
      <c r="O111" s="54">
        <v>0.18867677</v>
      </c>
      <c r="P111" s="54">
        <v>521</v>
      </c>
      <c r="Q111" s="54">
        <v>521000</v>
      </c>
      <c r="R111" s="54">
        <v>5311074</v>
      </c>
      <c r="S111" s="54">
        <v>101946.04</v>
      </c>
      <c r="T111" s="54">
        <v>1000</v>
      </c>
      <c r="U111" s="54">
        <v>10194</v>
      </c>
      <c r="V111" s="54">
        <v>195.67</v>
      </c>
    </row>
    <row r="112" spans="1:22" ht="9">
      <c r="A112" s="54">
        <v>1813</v>
      </c>
      <c r="B112" s="54" t="s">
        <v>127</v>
      </c>
      <c r="C112" s="54">
        <v>468324</v>
      </c>
      <c r="D112" s="54">
        <v>1930000</v>
      </c>
      <c r="E112" s="54">
        <v>1461676</v>
      </c>
      <c r="F112" s="54">
        <v>0.24265492</v>
      </c>
      <c r="G112" s="54">
        <v>0.75734508</v>
      </c>
      <c r="H112" s="54">
        <v>1984342</v>
      </c>
      <c r="I112" s="54">
        <v>1516018</v>
      </c>
      <c r="J112" s="54">
        <v>0.23600972</v>
      </c>
      <c r="K112" s="54">
        <v>0.76399028</v>
      </c>
      <c r="L112" s="54">
        <v>861627</v>
      </c>
      <c r="M112" s="54">
        <v>393303</v>
      </c>
      <c r="N112" s="54">
        <v>0.5435345</v>
      </c>
      <c r="O112" s="54">
        <v>0.4564655</v>
      </c>
      <c r="P112" s="54">
        <v>737</v>
      </c>
      <c r="Q112" s="54">
        <v>737000</v>
      </c>
      <c r="R112" s="54">
        <v>7512978</v>
      </c>
      <c r="S112" s="54">
        <v>885683.47</v>
      </c>
      <c r="T112" s="54">
        <v>1000</v>
      </c>
      <c r="U112" s="54">
        <v>10194</v>
      </c>
      <c r="V112" s="54">
        <v>1201.74</v>
      </c>
    </row>
    <row r="113" spans="1:22" ht="9">
      <c r="A113" s="54">
        <v>5757</v>
      </c>
      <c r="B113" s="54" t="s">
        <v>128</v>
      </c>
      <c r="C113" s="54">
        <v>660091</v>
      </c>
      <c r="D113" s="54">
        <v>1930000</v>
      </c>
      <c r="E113" s="54">
        <v>1269909</v>
      </c>
      <c r="F113" s="54">
        <v>0.34201606</v>
      </c>
      <c r="G113" s="54">
        <v>0.65798394</v>
      </c>
      <c r="H113" s="54">
        <v>1984342</v>
      </c>
      <c r="I113" s="54">
        <v>1324251</v>
      </c>
      <c r="J113" s="54">
        <v>0.33264982</v>
      </c>
      <c r="K113" s="54">
        <v>0.66735018</v>
      </c>
      <c r="L113" s="54">
        <v>861627</v>
      </c>
      <c r="M113" s="54">
        <v>201536</v>
      </c>
      <c r="N113" s="54">
        <v>0.76609832</v>
      </c>
      <c r="O113" s="54">
        <v>0.23390168</v>
      </c>
      <c r="P113" s="54">
        <v>532</v>
      </c>
      <c r="Q113" s="54">
        <v>532000</v>
      </c>
      <c r="R113" s="54">
        <v>5423208</v>
      </c>
      <c r="S113" s="54">
        <v>300629.71</v>
      </c>
      <c r="T113" s="54">
        <v>1000</v>
      </c>
      <c r="U113" s="54">
        <v>10194</v>
      </c>
      <c r="V113" s="54">
        <v>565.09</v>
      </c>
    </row>
    <row r="114" spans="1:22" ht="9">
      <c r="A114" s="54">
        <v>1855</v>
      </c>
      <c r="B114" s="54" t="s">
        <v>129</v>
      </c>
      <c r="C114" s="54">
        <v>1808725</v>
      </c>
      <c r="D114" s="54">
        <v>1930000</v>
      </c>
      <c r="E114" s="54">
        <v>121275</v>
      </c>
      <c r="F114" s="54">
        <v>0.93716321</v>
      </c>
      <c r="G114" s="54">
        <v>0.06283679</v>
      </c>
      <c r="H114" s="54">
        <v>1984342</v>
      </c>
      <c r="I114" s="54">
        <v>175617</v>
      </c>
      <c r="J114" s="54">
        <v>0.91149862</v>
      </c>
      <c r="K114" s="54">
        <v>0.08850138</v>
      </c>
      <c r="L114" s="54">
        <v>861627</v>
      </c>
      <c r="M114" s="54">
        <v>-947098</v>
      </c>
      <c r="N114" s="54">
        <v>2.09919722</v>
      </c>
      <c r="O114" s="54">
        <v>-1.09919722</v>
      </c>
      <c r="P114" s="54">
        <v>456</v>
      </c>
      <c r="Q114" s="54">
        <v>456000</v>
      </c>
      <c r="R114" s="54">
        <v>4648464</v>
      </c>
      <c r="S114" s="54">
        <v>1505424.52</v>
      </c>
      <c r="T114" s="54">
        <v>1000</v>
      </c>
      <c r="U114" s="54">
        <v>10194</v>
      </c>
      <c r="V114" s="54">
        <v>3301.37</v>
      </c>
    </row>
    <row r="115" spans="1:22" ht="9">
      <c r="A115" s="54">
        <v>1862</v>
      </c>
      <c r="B115" s="54" t="s">
        <v>130</v>
      </c>
      <c r="C115" s="54">
        <v>669303</v>
      </c>
      <c r="D115" s="54">
        <v>1930000</v>
      </c>
      <c r="E115" s="54">
        <v>1260697</v>
      </c>
      <c r="F115" s="54">
        <v>0.34678912</v>
      </c>
      <c r="G115" s="54">
        <v>0.65321088</v>
      </c>
      <c r="H115" s="54">
        <v>1984342</v>
      </c>
      <c r="I115" s="54">
        <v>1315039</v>
      </c>
      <c r="J115" s="54">
        <v>0.33729216</v>
      </c>
      <c r="K115" s="54">
        <v>0.66270784</v>
      </c>
      <c r="L115" s="54">
        <v>861627</v>
      </c>
      <c r="M115" s="54">
        <v>192324</v>
      </c>
      <c r="N115" s="54">
        <v>0.77678972</v>
      </c>
      <c r="O115" s="54">
        <v>0.22321028</v>
      </c>
      <c r="P115" s="54">
        <v>7351</v>
      </c>
      <c r="Q115" s="54">
        <v>7351000</v>
      </c>
      <c r="R115" s="54">
        <v>73419587.11</v>
      </c>
      <c r="S115" s="54">
        <v>0</v>
      </c>
      <c r="T115" s="54">
        <v>1000</v>
      </c>
      <c r="U115" s="54">
        <v>9987.7</v>
      </c>
      <c r="V115" s="54">
        <v>0</v>
      </c>
    </row>
    <row r="116" spans="1:22" ht="9">
      <c r="A116" s="54">
        <v>1870</v>
      </c>
      <c r="B116" s="54" t="s">
        <v>131</v>
      </c>
      <c r="C116" s="54">
        <v>12130693</v>
      </c>
      <c r="D116" s="54">
        <v>2895000</v>
      </c>
      <c r="E116" s="54">
        <v>-9235693</v>
      </c>
      <c r="F116" s="54">
        <v>4.19022211</v>
      </c>
      <c r="G116" s="54">
        <v>-3.19022211</v>
      </c>
      <c r="H116" s="54">
        <v>2976513</v>
      </c>
      <c r="I116" s="54">
        <v>-9154180</v>
      </c>
      <c r="J116" s="54">
        <v>4.0754712</v>
      </c>
      <c r="K116" s="54">
        <v>-3.0754712</v>
      </c>
      <c r="L116" s="54">
        <v>1292440</v>
      </c>
      <c r="M116" s="54">
        <v>-10838253</v>
      </c>
      <c r="N116" s="54">
        <v>9.38588484</v>
      </c>
      <c r="O116" s="54">
        <v>-8.38588484</v>
      </c>
      <c r="P116" s="54">
        <v>155</v>
      </c>
      <c r="Q116" s="54">
        <v>155000</v>
      </c>
      <c r="R116" s="54">
        <v>1580070</v>
      </c>
      <c r="S116" s="54">
        <v>1714329.32</v>
      </c>
      <c r="T116" s="54">
        <v>1000</v>
      </c>
      <c r="U116" s="54">
        <v>10194</v>
      </c>
      <c r="V116" s="54">
        <v>11060.19</v>
      </c>
    </row>
    <row r="117" spans="1:22" ht="9">
      <c r="A117" s="54">
        <v>1883</v>
      </c>
      <c r="B117" s="54" t="s">
        <v>132</v>
      </c>
      <c r="C117" s="54">
        <v>770902</v>
      </c>
      <c r="D117" s="54">
        <v>1930000</v>
      </c>
      <c r="E117" s="54">
        <v>1159098</v>
      </c>
      <c r="F117" s="54">
        <v>0.39943109</v>
      </c>
      <c r="G117" s="54">
        <v>0.60056891</v>
      </c>
      <c r="H117" s="54">
        <v>1984342</v>
      </c>
      <c r="I117" s="54">
        <v>1213440</v>
      </c>
      <c r="J117" s="54">
        <v>0.38849251</v>
      </c>
      <c r="K117" s="54">
        <v>0.61150749</v>
      </c>
      <c r="L117" s="54">
        <v>861627</v>
      </c>
      <c r="M117" s="54">
        <v>90725</v>
      </c>
      <c r="N117" s="54">
        <v>0.89470502</v>
      </c>
      <c r="O117" s="54">
        <v>0.10529498</v>
      </c>
      <c r="P117" s="54">
        <v>2656</v>
      </c>
      <c r="Q117" s="54">
        <v>2656000</v>
      </c>
      <c r="R117" s="54">
        <v>27075264</v>
      </c>
      <c r="S117" s="54">
        <v>11773681.35</v>
      </c>
      <c r="T117" s="54">
        <v>1000</v>
      </c>
      <c r="U117" s="54">
        <v>10194</v>
      </c>
      <c r="V117" s="54">
        <v>4432.86</v>
      </c>
    </row>
    <row r="118" spans="1:22" ht="9">
      <c r="A118" s="54">
        <v>1890</v>
      </c>
      <c r="B118" s="54" t="s">
        <v>133</v>
      </c>
      <c r="C118" s="54">
        <v>1971747</v>
      </c>
      <c r="D118" s="54">
        <v>2895000</v>
      </c>
      <c r="E118" s="54">
        <v>923253</v>
      </c>
      <c r="F118" s="54">
        <v>0.68108705</v>
      </c>
      <c r="G118" s="54">
        <v>0.31891295</v>
      </c>
      <c r="H118" s="54">
        <v>2976513</v>
      </c>
      <c r="I118" s="54">
        <v>1004766</v>
      </c>
      <c r="J118" s="54">
        <v>0.66243521</v>
      </c>
      <c r="K118" s="54">
        <v>0.33756479</v>
      </c>
      <c r="L118" s="54">
        <v>1292440</v>
      </c>
      <c r="M118" s="54">
        <v>-679307</v>
      </c>
      <c r="N118" s="54">
        <v>1.52560041</v>
      </c>
      <c r="O118" s="54">
        <v>-0.52560041</v>
      </c>
      <c r="P118" s="54">
        <v>783</v>
      </c>
      <c r="Q118" s="54">
        <v>783000</v>
      </c>
      <c r="R118" s="54">
        <v>7981902</v>
      </c>
      <c r="S118" s="54">
        <v>8157068.64</v>
      </c>
      <c r="T118" s="54">
        <v>1000</v>
      </c>
      <c r="U118" s="54">
        <v>10194</v>
      </c>
      <c r="V118" s="54">
        <v>10417.71</v>
      </c>
    </row>
    <row r="119" spans="1:22" ht="9">
      <c r="A119" s="54">
        <v>1900</v>
      </c>
      <c r="B119" s="54" t="s">
        <v>134</v>
      </c>
      <c r="C119" s="54">
        <v>904197</v>
      </c>
      <c r="D119" s="54">
        <v>1930000</v>
      </c>
      <c r="E119" s="54">
        <v>1025803</v>
      </c>
      <c r="F119" s="54">
        <v>0.46849585</v>
      </c>
      <c r="G119" s="54">
        <v>0.53150415</v>
      </c>
      <c r="H119" s="54">
        <v>1984342</v>
      </c>
      <c r="I119" s="54">
        <v>1080145</v>
      </c>
      <c r="J119" s="54">
        <v>0.45566591</v>
      </c>
      <c r="K119" s="54">
        <v>0.54433409</v>
      </c>
      <c r="L119" s="54">
        <v>861627</v>
      </c>
      <c r="M119" s="54">
        <v>-42570</v>
      </c>
      <c r="N119" s="54">
        <v>1.04940653</v>
      </c>
      <c r="O119" s="54">
        <v>-0.04940653</v>
      </c>
      <c r="P119" s="54">
        <v>4516</v>
      </c>
      <c r="Q119" s="54">
        <v>4516000</v>
      </c>
      <c r="R119" s="54">
        <v>46036104</v>
      </c>
      <c r="S119" s="54">
        <v>9142352.36</v>
      </c>
      <c r="T119" s="54">
        <v>1000</v>
      </c>
      <c r="U119" s="54">
        <v>10194</v>
      </c>
      <c r="V119" s="54">
        <v>2024.44</v>
      </c>
    </row>
    <row r="120" spans="1:22" ht="9">
      <c r="A120" s="54">
        <v>1939</v>
      </c>
      <c r="B120" s="54" t="s">
        <v>135</v>
      </c>
      <c r="C120" s="54">
        <v>866309</v>
      </c>
      <c r="D120" s="54">
        <v>1930000</v>
      </c>
      <c r="E120" s="54">
        <v>1063691</v>
      </c>
      <c r="F120" s="54">
        <v>0.44886477</v>
      </c>
      <c r="G120" s="54">
        <v>0.55113523</v>
      </c>
      <c r="H120" s="54">
        <v>1984342</v>
      </c>
      <c r="I120" s="54">
        <v>1118033</v>
      </c>
      <c r="J120" s="54">
        <v>0.43657243</v>
      </c>
      <c r="K120" s="54">
        <v>0.56342757</v>
      </c>
      <c r="L120" s="54">
        <v>861627</v>
      </c>
      <c r="M120" s="54">
        <v>-4682</v>
      </c>
      <c r="N120" s="54">
        <v>1.00543391</v>
      </c>
      <c r="O120" s="54">
        <v>-0.00543391</v>
      </c>
      <c r="P120" s="54">
        <v>510</v>
      </c>
      <c r="Q120" s="54">
        <v>510000</v>
      </c>
      <c r="R120" s="54">
        <v>5198940</v>
      </c>
      <c r="S120" s="54">
        <v>1188048.46</v>
      </c>
      <c r="T120" s="54">
        <v>1000</v>
      </c>
      <c r="U120" s="54">
        <v>10194</v>
      </c>
      <c r="V120" s="54">
        <v>2329.51</v>
      </c>
    </row>
    <row r="121" spans="1:22" ht="9">
      <c r="A121" s="54">
        <v>1953</v>
      </c>
      <c r="B121" s="54" t="s">
        <v>136</v>
      </c>
      <c r="C121" s="54">
        <v>768158</v>
      </c>
      <c r="D121" s="54">
        <v>1930000</v>
      </c>
      <c r="E121" s="54">
        <v>1161842</v>
      </c>
      <c r="F121" s="54">
        <v>0.39800933</v>
      </c>
      <c r="G121" s="54">
        <v>0.60199067</v>
      </c>
      <c r="H121" s="54">
        <v>1984342</v>
      </c>
      <c r="I121" s="54">
        <v>1216184</v>
      </c>
      <c r="J121" s="54">
        <v>0.38710968</v>
      </c>
      <c r="K121" s="54">
        <v>0.61289032</v>
      </c>
      <c r="L121" s="54">
        <v>861627</v>
      </c>
      <c r="M121" s="54">
        <v>93469</v>
      </c>
      <c r="N121" s="54">
        <v>0.89152034</v>
      </c>
      <c r="O121" s="54">
        <v>0.10847966</v>
      </c>
      <c r="P121" s="54">
        <v>1644</v>
      </c>
      <c r="Q121" s="54">
        <v>1644000</v>
      </c>
      <c r="R121" s="54">
        <v>15304809.4</v>
      </c>
      <c r="S121" s="54">
        <v>0</v>
      </c>
      <c r="T121" s="54">
        <v>1000</v>
      </c>
      <c r="U121" s="54">
        <v>9309.49</v>
      </c>
      <c r="V121" s="54">
        <v>0</v>
      </c>
    </row>
    <row r="122" spans="1:22" ht="9">
      <c r="A122" s="54">
        <v>2009</v>
      </c>
      <c r="B122" s="54" t="s">
        <v>479</v>
      </c>
      <c r="C122" s="54">
        <v>707376</v>
      </c>
      <c r="D122" s="54">
        <v>1930000</v>
      </c>
      <c r="E122" s="54">
        <v>1222624</v>
      </c>
      <c r="F122" s="54">
        <v>0.36651606</v>
      </c>
      <c r="G122" s="54">
        <v>0.63348394</v>
      </c>
      <c r="H122" s="54">
        <v>1984342</v>
      </c>
      <c r="I122" s="54">
        <v>1276966</v>
      </c>
      <c r="J122" s="54">
        <v>0.35647887</v>
      </c>
      <c r="K122" s="54">
        <v>0.64352113</v>
      </c>
      <c r="L122" s="54">
        <v>861627</v>
      </c>
      <c r="M122" s="54">
        <v>154251</v>
      </c>
      <c r="N122" s="54">
        <v>0.82097706</v>
      </c>
      <c r="O122" s="54">
        <v>0.17902294</v>
      </c>
      <c r="P122" s="54">
        <v>1439</v>
      </c>
      <c r="Q122" s="54">
        <v>1439000</v>
      </c>
      <c r="R122" s="54">
        <v>14669166</v>
      </c>
      <c r="S122" s="54">
        <v>3764494.43</v>
      </c>
      <c r="T122" s="54">
        <v>1000</v>
      </c>
      <c r="U122" s="54">
        <v>10194</v>
      </c>
      <c r="V122" s="54">
        <v>2616.05</v>
      </c>
    </row>
    <row r="123" spans="1:22" ht="9">
      <c r="A123" s="54">
        <v>2044</v>
      </c>
      <c r="B123" s="54" t="s">
        <v>137</v>
      </c>
      <c r="C123" s="54">
        <v>8759309</v>
      </c>
      <c r="D123" s="54">
        <v>2895000</v>
      </c>
      <c r="E123" s="54">
        <v>-5864309</v>
      </c>
      <c r="F123" s="54">
        <v>3.02566805</v>
      </c>
      <c r="G123" s="54">
        <v>-2.02566805</v>
      </c>
      <c r="H123" s="54">
        <v>2976513</v>
      </c>
      <c r="I123" s="54">
        <v>-5782796</v>
      </c>
      <c r="J123" s="54">
        <v>2.94280892</v>
      </c>
      <c r="K123" s="54">
        <v>-1.94280892</v>
      </c>
      <c r="L123" s="54">
        <v>1292440</v>
      </c>
      <c r="M123" s="54">
        <v>-7466869</v>
      </c>
      <c r="N123" s="54">
        <v>6.77734286</v>
      </c>
      <c r="O123" s="54">
        <v>-5.77734286</v>
      </c>
      <c r="P123" s="54">
        <v>93</v>
      </c>
      <c r="Q123" s="54">
        <v>93000</v>
      </c>
      <c r="R123" s="54">
        <v>948042</v>
      </c>
      <c r="S123" s="54">
        <v>955725.46</v>
      </c>
      <c r="T123" s="54">
        <v>1000</v>
      </c>
      <c r="U123" s="54">
        <v>10194</v>
      </c>
      <c r="V123" s="54">
        <v>10276.62</v>
      </c>
    </row>
    <row r="124" spans="1:22" ht="9">
      <c r="A124" s="54">
        <v>2051</v>
      </c>
      <c r="B124" s="54" t="s">
        <v>138</v>
      </c>
      <c r="C124" s="54">
        <v>1003843</v>
      </c>
      <c r="D124" s="54">
        <v>2895000</v>
      </c>
      <c r="E124" s="54">
        <v>1891157</v>
      </c>
      <c r="F124" s="54">
        <v>0.3467506</v>
      </c>
      <c r="G124" s="54">
        <v>0.6532494</v>
      </c>
      <c r="H124" s="54">
        <v>2976513</v>
      </c>
      <c r="I124" s="54">
        <v>1972670</v>
      </c>
      <c r="J124" s="54">
        <v>0.3372547</v>
      </c>
      <c r="K124" s="54">
        <v>0.6627453</v>
      </c>
      <c r="L124" s="54">
        <v>1292440</v>
      </c>
      <c r="M124" s="54">
        <v>288597</v>
      </c>
      <c r="N124" s="54">
        <v>0.77670375</v>
      </c>
      <c r="O124" s="54">
        <v>0.22329625</v>
      </c>
      <c r="P124" s="54">
        <v>564</v>
      </c>
      <c r="Q124" s="54">
        <v>564000</v>
      </c>
      <c r="R124" s="54">
        <v>5749416</v>
      </c>
      <c r="S124" s="54">
        <v>1213013.76</v>
      </c>
      <c r="T124" s="54">
        <v>1000</v>
      </c>
      <c r="U124" s="54">
        <v>10194</v>
      </c>
      <c r="V124" s="54">
        <v>2150.73</v>
      </c>
    </row>
    <row r="125" spans="1:22" ht="9">
      <c r="A125" s="54">
        <v>2058</v>
      </c>
      <c r="B125" s="54" t="s">
        <v>139</v>
      </c>
      <c r="C125" s="54">
        <v>1144780</v>
      </c>
      <c r="D125" s="54">
        <v>1930000</v>
      </c>
      <c r="E125" s="54">
        <v>785220</v>
      </c>
      <c r="F125" s="54">
        <v>0.59315026</v>
      </c>
      <c r="G125" s="54">
        <v>0.40684974</v>
      </c>
      <c r="H125" s="54">
        <v>1984342</v>
      </c>
      <c r="I125" s="54">
        <v>839562</v>
      </c>
      <c r="J125" s="54">
        <v>0.5769066</v>
      </c>
      <c r="K125" s="54">
        <v>0.4230934</v>
      </c>
      <c r="L125" s="54">
        <v>861627</v>
      </c>
      <c r="M125" s="54">
        <v>-283153</v>
      </c>
      <c r="N125" s="54">
        <v>1.32862596</v>
      </c>
      <c r="O125" s="54">
        <v>-0.32862596</v>
      </c>
      <c r="P125" s="54">
        <v>4041</v>
      </c>
      <c r="Q125" s="54">
        <v>4041000</v>
      </c>
      <c r="R125" s="54">
        <v>37109191.56</v>
      </c>
      <c r="S125" s="54">
        <v>0</v>
      </c>
      <c r="T125" s="54">
        <v>1000</v>
      </c>
      <c r="U125" s="54">
        <v>9183.17</v>
      </c>
      <c r="V125" s="54">
        <v>0</v>
      </c>
    </row>
    <row r="126" spans="1:22" ht="9">
      <c r="A126" s="54">
        <v>2114</v>
      </c>
      <c r="B126" s="54" t="s">
        <v>140</v>
      </c>
      <c r="C126" s="54">
        <v>9258478</v>
      </c>
      <c r="D126" s="54">
        <v>1930000</v>
      </c>
      <c r="E126" s="54">
        <v>-7328478</v>
      </c>
      <c r="F126" s="54">
        <v>4.79713886</v>
      </c>
      <c r="G126" s="54">
        <v>-3.79713886</v>
      </c>
      <c r="H126" s="54">
        <v>1984342</v>
      </c>
      <c r="I126" s="54">
        <v>-7274136</v>
      </c>
      <c r="J126" s="54">
        <v>4.66576729</v>
      </c>
      <c r="K126" s="54">
        <v>-3.66576729</v>
      </c>
      <c r="L126" s="54">
        <v>861627</v>
      </c>
      <c r="M126" s="54">
        <v>-8396851</v>
      </c>
      <c r="N126" s="54">
        <v>10.7453434</v>
      </c>
      <c r="O126" s="54">
        <v>-9.7453434</v>
      </c>
      <c r="P126" s="54">
        <v>520</v>
      </c>
      <c r="Q126" s="54">
        <v>520000</v>
      </c>
      <c r="R126" s="54">
        <v>5300880</v>
      </c>
      <c r="S126" s="54">
        <v>7030440.72</v>
      </c>
      <c r="T126" s="54">
        <v>1000</v>
      </c>
      <c r="U126" s="54">
        <v>10194</v>
      </c>
      <c r="V126" s="54">
        <v>13520.08</v>
      </c>
    </row>
    <row r="127" spans="1:22" ht="9">
      <c r="A127" s="54">
        <v>2128</v>
      </c>
      <c r="B127" s="54" t="s">
        <v>141</v>
      </c>
      <c r="C127" s="54">
        <v>678283</v>
      </c>
      <c r="D127" s="54">
        <v>1930000</v>
      </c>
      <c r="E127" s="54">
        <v>1251717</v>
      </c>
      <c r="F127" s="54">
        <v>0.35144197</v>
      </c>
      <c r="G127" s="54">
        <v>0.64855803</v>
      </c>
      <c r="H127" s="54">
        <v>1984342</v>
      </c>
      <c r="I127" s="54">
        <v>1306059</v>
      </c>
      <c r="J127" s="54">
        <v>0.34181759</v>
      </c>
      <c r="K127" s="54">
        <v>0.65818241</v>
      </c>
      <c r="L127" s="54">
        <v>861627</v>
      </c>
      <c r="M127" s="54">
        <v>183344</v>
      </c>
      <c r="N127" s="54">
        <v>0.78721187</v>
      </c>
      <c r="O127" s="54">
        <v>0.21278813</v>
      </c>
      <c r="P127" s="54">
        <v>576</v>
      </c>
      <c r="Q127" s="54">
        <v>576000</v>
      </c>
      <c r="R127" s="54">
        <v>5848850.28</v>
      </c>
      <c r="S127" s="54">
        <v>0</v>
      </c>
      <c r="T127" s="54">
        <v>1000</v>
      </c>
      <c r="U127" s="54">
        <v>10154.25</v>
      </c>
      <c r="V127" s="54">
        <v>0</v>
      </c>
    </row>
    <row r="128" spans="1:22" ht="9">
      <c r="A128" s="54">
        <v>2135</v>
      </c>
      <c r="B128" s="54" t="s">
        <v>142</v>
      </c>
      <c r="C128" s="54">
        <v>836303</v>
      </c>
      <c r="D128" s="54">
        <v>1930000</v>
      </c>
      <c r="E128" s="54">
        <v>1093697</v>
      </c>
      <c r="F128" s="54">
        <v>0.43331762</v>
      </c>
      <c r="G128" s="54">
        <v>0.56668238</v>
      </c>
      <c r="H128" s="54">
        <v>1984342</v>
      </c>
      <c r="I128" s="54">
        <v>1148039</v>
      </c>
      <c r="J128" s="54">
        <v>0.42145104</v>
      </c>
      <c r="K128" s="54">
        <v>0.57854896</v>
      </c>
      <c r="L128" s="54">
        <v>861627</v>
      </c>
      <c r="M128" s="54">
        <v>25324</v>
      </c>
      <c r="N128" s="54">
        <v>0.97060909</v>
      </c>
      <c r="O128" s="54">
        <v>0.02939091</v>
      </c>
      <c r="P128" s="54">
        <v>345</v>
      </c>
      <c r="Q128" s="54">
        <v>345000</v>
      </c>
      <c r="R128" s="54">
        <v>3516930</v>
      </c>
      <c r="S128" s="54">
        <v>482811.92</v>
      </c>
      <c r="T128" s="54">
        <v>1000</v>
      </c>
      <c r="U128" s="54">
        <v>10194</v>
      </c>
      <c r="V128" s="54">
        <v>1399.45</v>
      </c>
    </row>
    <row r="129" spans="1:22" ht="9">
      <c r="A129" s="54">
        <v>2142</v>
      </c>
      <c r="B129" s="54" t="s">
        <v>143</v>
      </c>
      <c r="C129" s="54">
        <v>806857</v>
      </c>
      <c r="D129" s="54">
        <v>1930000</v>
      </c>
      <c r="E129" s="54">
        <v>1123143</v>
      </c>
      <c r="F129" s="54">
        <v>0.41806062</v>
      </c>
      <c r="G129" s="54">
        <v>0.58193938</v>
      </c>
      <c r="H129" s="54">
        <v>1984342</v>
      </c>
      <c r="I129" s="54">
        <v>1177485</v>
      </c>
      <c r="J129" s="54">
        <v>0.40661186</v>
      </c>
      <c r="K129" s="54">
        <v>0.59338814</v>
      </c>
      <c r="L129" s="54">
        <v>861627</v>
      </c>
      <c r="M129" s="54">
        <v>54770</v>
      </c>
      <c r="N129" s="54">
        <v>0.93643421</v>
      </c>
      <c r="O129" s="54">
        <v>0.06356579</v>
      </c>
      <c r="P129" s="54">
        <v>148</v>
      </c>
      <c r="Q129" s="54">
        <v>148000</v>
      </c>
      <c r="R129" s="54">
        <v>1508712</v>
      </c>
      <c r="S129" s="54">
        <v>661617.64</v>
      </c>
      <c r="T129" s="54">
        <v>1000</v>
      </c>
      <c r="U129" s="54">
        <v>10194</v>
      </c>
      <c r="V129" s="54">
        <v>4470.39</v>
      </c>
    </row>
    <row r="130" spans="1:22" ht="9">
      <c r="A130" s="54">
        <v>2184</v>
      </c>
      <c r="B130" s="54" t="s">
        <v>144</v>
      </c>
      <c r="C130" s="54">
        <v>2295726</v>
      </c>
      <c r="D130" s="54">
        <v>2895000</v>
      </c>
      <c r="E130" s="54">
        <v>599274</v>
      </c>
      <c r="F130" s="54">
        <v>0.79299689</v>
      </c>
      <c r="G130" s="54">
        <v>0.20700311</v>
      </c>
      <c r="H130" s="54">
        <v>2976513</v>
      </c>
      <c r="I130" s="54">
        <v>680787</v>
      </c>
      <c r="J130" s="54">
        <v>0.77128035</v>
      </c>
      <c r="K130" s="54">
        <v>0.22871965</v>
      </c>
      <c r="L130" s="54">
        <v>1292440</v>
      </c>
      <c r="M130" s="54">
        <v>-1003286</v>
      </c>
      <c r="N130" s="54">
        <v>1.77627279</v>
      </c>
      <c r="O130" s="54">
        <v>-0.77627279</v>
      </c>
      <c r="P130" s="54">
        <v>970</v>
      </c>
      <c r="Q130" s="54">
        <v>970000</v>
      </c>
      <c r="R130" s="54">
        <v>9888180</v>
      </c>
      <c r="S130" s="54">
        <v>6233945.96</v>
      </c>
      <c r="T130" s="54">
        <v>1000</v>
      </c>
      <c r="U130" s="54">
        <v>10194</v>
      </c>
      <c r="V130" s="54">
        <v>6426.75</v>
      </c>
    </row>
    <row r="131" spans="1:22" ht="9">
      <c r="A131" s="54">
        <v>2198</v>
      </c>
      <c r="B131" s="54" t="s">
        <v>145</v>
      </c>
      <c r="C131" s="54">
        <v>522197</v>
      </c>
      <c r="D131" s="54">
        <v>1930000</v>
      </c>
      <c r="E131" s="54">
        <v>1407803</v>
      </c>
      <c r="F131" s="54">
        <v>0.27056839</v>
      </c>
      <c r="G131" s="54">
        <v>0.72943161</v>
      </c>
      <c r="H131" s="54">
        <v>1984342</v>
      </c>
      <c r="I131" s="54">
        <v>1462145</v>
      </c>
      <c r="J131" s="54">
        <v>0.26315877</v>
      </c>
      <c r="K131" s="54">
        <v>0.73684123</v>
      </c>
      <c r="L131" s="54">
        <v>861627</v>
      </c>
      <c r="M131" s="54">
        <v>339430</v>
      </c>
      <c r="N131" s="54">
        <v>0.60605923</v>
      </c>
      <c r="O131" s="54">
        <v>0.39394077</v>
      </c>
      <c r="P131" s="54">
        <v>718</v>
      </c>
      <c r="Q131" s="54">
        <v>718000</v>
      </c>
      <c r="R131" s="54">
        <v>6781806.53</v>
      </c>
      <c r="S131" s="54">
        <v>0</v>
      </c>
      <c r="T131" s="54">
        <v>1000</v>
      </c>
      <c r="U131" s="54">
        <v>9445.41</v>
      </c>
      <c r="V131" s="54">
        <v>0</v>
      </c>
    </row>
    <row r="132" spans="1:22" ht="9">
      <c r="A132" s="54">
        <v>2212</v>
      </c>
      <c r="B132" s="54" t="s">
        <v>146</v>
      </c>
      <c r="C132" s="54">
        <v>1659378</v>
      </c>
      <c r="D132" s="54">
        <v>1930000</v>
      </c>
      <c r="E132" s="54">
        <v>270622</v>
      </c>
      <c r="F132" s="54">
        <v>0.85978135</v>
      </c>
      <c r="G132" s="54">
        <v>0.14021865</v>
      </c>
      <c r="H132" s="54">
        <v>1984342</v>
      </c>
      <c r="I132" s="54">
        <v>324964</v>
      </c>
      <c r="J132" s="54">
        <v>0.83623589</v>
      </c>
      <c r="K132" s="54">
        <v>0.16376411</v>
      </c>
      <c r="L132" s="54">
        <v>861627</v>
      </c>
      <c r="M132" s="54">
        <v>-797751</v>
      </c>
      <c r="N132" s="54">
        <v>1.92586583</v>
      </c>
      <c r="O132" s="54">
        <v>-0.92586583</v>
      </c>
      <c r="P132" s="54">
        <v>88</v>
      </c>
      <c r="Q132" s="54">
        <v>88000</v>
      </c>
      <c r="R132" s="54">
        <v>897072</v>
      </c>
      <c r="S132" s="54">
        <v>862458.22</v>
      </c>
      <c r="T132" s="54">
        <v>1000</v>
      </c>
      <c r="U132" s="54">
        <v>10194</v>
      </c>
      <c r="V132" s="54">
        <v>9800.66</v>
      </c>
    </row>
    <row r="133" spans="1:22" ht="9">
      <c r="A133" s="54">
        <v>2217</v>
      </c>
      <c r="B133" s="54" t="s">
        <v>147</v>
      </c>
      <c r="C133" s="54">
        <v>1085846</v>
      </c>
      <c r="D133" s="54">
        <v>1930000</v>
      </c>
      <c r="E133" s="54">
        <v>844154</v>
      </c>
      <c r="F133" s="54">
        <v>0.56261451</v>
      </c>
      <c r="G133" s="54">
        <v>0.43738549</v>
      </c>
      <c r="H133" s="54">
        <v>1984342</v>
      </c>
      <c r="I133" s="54">
        <v>898496</v>
      </c>
      <c r="J133" s="54">
        <v>0.54720708</v>
      </c>
      <c r="K133" s="54">
        <v>0.45279292</v>
      </c>
      <c r="L133" s="54">
        <v>861627</v>
      </c>
      <c r="M133" s="54">
        <v>-224219</v>
      </c>
      <c r="N133" s="54">
        <v>1.26022745</v>
      </c>
      <c r="O133" s="54">
        <v>-0.26022745</v>
      </c>
      <c r="P133" s="54">
        <v>2096</v>
      </c>
      <c r="Q133" s="54">
        <v>2096000</v>
      </c>
      <c r="R133" s="54">
        <v>21144304.54</v>
      </c>
      <c r="S133" s="54">
        <v>0</v>
      </c>
      <c r="T133" s="54">
        <v>1000</v>
      </c>
      <c r="U133" s="54">
        <v>10087.93</v>
      </c>
      <c r="V133" s="54">
        <v>0</v>
      </c>
    </row>
    <row r="134" spans="1:22" ht="9">
      <c r="A134" s="54">
        <v>2226</v>
      </c>
      <c r="B134" s="54" t="s">
        <v>148</v>
      </c>
      <c r="C134" s="54">
        <v>545501</v>
      </c>
      <c r="D134" s="54">
        <v>1930000</v>
      </c>
      <c r="E134" s="54">
        <v>1384499</v>
      </c>
      <c r="F134" s="54">
        <v>0.28264301</v>
      </c>
      <c r="G134" s="54">
        <v>0.71735699</v>
      </c>
      <c r="H134" s="54">
        <v>1984342</v>
      </c>
      <c r="I134" s="54">
        <v>1438841</v>
      </c>
      <c r="J134" s="54">
        <v>0.27490271</v>
      </c>
      <c r="K134" s="54">
        <v>0.72509729</v>
      </c>
      <c r="L134" s="54">
        <v>861627</v>
      </c>
      <c r="M134" s="54">
        <v>316126</v>
      </c>
      <c r="N134" s="54">
        <v>0.63310574</v>
      </c>
      <c r="O134" s="54">
        <v>0.36689426</v>
      </c>
      <c r="P134" s="54">
        <v>256</v>
      </c>
      <c r="Q134" s="54">
        <v>256000</v>
      </c>
      <c r="R134" s="54">
        <v>2609664</v>
      </c>
      <c r="S134" s="54">
        <v>482273.92</v>
      </c>
      <c r="T134" s="54">
        <v>1000</v>
      </c>
      <c r="U134" s="54">
        <v>10194</v>
      </c>
      <c r="V134" s="54">
        <v>1883.88</v>
      </c>
    </row>
    <row r="135" spans="1:22" ht="9">
      <c r="A135" s="54">
        <v>2233</v>
      </c>
      <c r="B135" s="54" t="s">
        <v>149</v>
      </c>
      <c r="C135" s="54">
        <v>651528</v>
      </c>
      <c r="D135" s="54">
        <v>1930000</v>
      </c>
      <c r="E135" s="54">
        <v>1278472</v>
      </c>
      <c r="F135" s="54">
        <v>0.33757927</v>
      </c>
      <c r="G135" s="54">
        <v>0.66242073</v>
      </c>
      <c r="H135" s="54">
        <v>1984342</v>
      </c>
      <c r="I135" s="54">
        <v>1332814</v>
      </c>
      <c r="J135" s="54">
        <v>0.32833453</v>
      </c>
      <c r="K135" s="54">
        <v>0.67166547</v>
      </c>
      <c r="L135" s="54">
        <v>861627</v>
      </c>
      <c r="M135" s="54">
        <v>210099</v>
      </c>
      <c r="N135" s="54">
        <v>0.75616015</v>
      </c>
      <c r="O135" s="54">
        <v>0.24383985</v>
      </c>
      <c r="P135" s="54">
        <v>884</v>
      </c>
      <c r="Q135" s="54">
        <v>884000</v>
      </c>
      <c r="R135" s="54">
        <v>8887460.1</v>
      </c>
      <c r="S135" s="54">
        <v>0</v>
      </c>
      <c r="T135" s="54">
        <v>1000</v>
      </c>
      <c r="U135" s="54">
        <v>10053.69</v>
      </c>
      <c r="V135" s="54">
        <v>0</v>
      </c>
    </row>
    <row r="136" spans="1:22" ht="9">
      <c r="A136" s="54">
        <v>2289</v>
      </c>
      <c r="B136" s="54" t="s">
        <v>150</v>
      </c>
      <c r="C136" s="54">
        <v>574373</v>
      </c>
      <c r="D136" s="54">
        <v>1930000</v>
      </c>
      <c r="E136" s="54">
        <v>1355627</v>
      </c>
      <c r="F136" s="54">
        <v>0.29760259</v>
      </c>
      <c r="G136" s="54">
        <v>0.70239741</v>
      </c>
      <c r="H136" s="54">
        <v>1984342</v>
      </c>
      <c r="I136" s="54">
        <v>1409969</v>
      </c>
      <c r="J136" s="54">
        <v>0.28945262</v>
      </c>
      <c r="K136" s="54">
        <v>0.71054738</v>
      </c>
      <c r="L136" s="54">
        <v>861627</v>
      </c>
      <c r="M136" s="54">
        <v>287254</v>
      </c>
      <c r="N136" s="54">
        <v>0.66661444</v>
      </c>
      <c r="O136" s="54">
        <v>0.33338556</v>
      </c>
      <c r="P136" s="54">
        <v>21295</v>
      </c>
      <c r="Q136" s="54">
        <v>21295000</v>
      </c>
      <c r="R136" s="54">
        <v>217081230</v>
      </c>
      <c r="S136" s="54">
        <v>39905471.81</v>
      </c>
      <c r="T136" s="54">
        <v>1000</v>
      </c>
      <c r="U136" s="54">
        <v>10194</v>
      </c>
      <c r="V136" s="54">
        <v>1873.94</v>
      </c>
    </row>
    <row r="137" spans="1:22" ht="9">
      <c r="A137" s="54">
        <v>2310</v>
      </c>
      <c r="B137" s="54" t="s">
        <v>151</v>
      </c>
      <c r="C137" s="54">
        <v>4273102</v>
      </c>
      <c r="D137" s="54">
        <v>1930000</v>
      </c>
      <c r="E137" s="54">
        <v>-2343102</v>
      </c>
      <c r="F137" s="54">
        <v>2.21404249</v>
      </c>
      <c r="G137" s="54">
        <v>-1.21404249</v>
      </c>
      <c r="H137" s="54">
        <v>1984342</v>
      </c>
      <c r="I137" s="54">
        <v>-2288760</v>
      </c>
      <c r="J137" s="54">
        <v>2.15341005</v>
      </c>
      <c r="K137" s="54">
        <v>-1.15341005</v>
      </c>
      <c r="L137" s="54">
        <v>861627</v>
      </c>
      <c r="M137" s="54">
        <v>-3411475</v>
      </c>
      <c r="N137" s="54">
        <v>4.95934087</v>
      </c>
      <c r="O137" s="54">
        <v>-3.95934087</v>
      </c>
      <c r="P137" s="54">
        <v>255</v>
      </c>
      <c r="Q137" s="54">
        <v>255000</v>
      </c>
      <c r="R137" s="54">
        <v>2599470</v>
      </c>
      <c r="S137" s="54">
        <v>1553406.78</v>
      </c>
      <c r="T137" s="54">
        <v>1000</v>
      </c>
      <c r="U137" s="54">
        <v>10194</v>
      </c>
      <c r="V137" s="54">
        <v>6091.79</v>
      </c>
    </row>
    <row r="138" spans="1:22" ht="9">
      <c r="A138" s="54">
        <v>2296</v>
      </c>
      <c r="B138" s="54" t="s">
        <v>152</v>
      </c>
      <c r="C138" s="54">
        <v>670704</v>
      </c>
      <c r="D138" s="54">
        <v>1930000</v>
      </c>
      <c r="E138" s="54">
        <v>1259296</v>
      </c>
      <c r="F138" s="54">
        <v>0.34751503</v>
      </c>
      <c r="G138" s="54">
        <v>0.65248497</v>
      </c>
      <c r="H138" s="54">
        <v>1984342</v>
      </c>
      <c r="I138" s="54">
        <v>1313638</v>
      </c>
      <c r="J138" s="54">
        <v>0.33799819</v>
      </c>
      <c r="K138" s="54">
        <v>0.66200181</v>
      </c>
      <c r="L138" s="54">
        <v>861627</v>
      </c>
      <c r="M138" s="54">
        <v>190923</v>
      </c>
      <c r="N138" s="54">
        <v>0.77841572</v>
      </c>
      <c r="O138" s="54">
        <v>0.22158428</v>
      </c>
      <c r="P138" s="54">
        <v>2541</v>
      </c>
      <c r="Q138" s="54">
        <v>2541000</v>
      </c>
      <c r="R138" s="54">
        <v>25902954</v>
      </c>
      <c r="S138" s="54">
        <v>3702779.44</v>
      </c>
      <c r="T138" s="54">
        <v>1000</v>
      </c>
      <c r="U138" s="54">
        <v>10194</v>
      </c>
      <c r="V138" s="54">
        <v>1457.21</v>
      </c>
    </row>
    <row r="139" spans="1:22" ht="9">
      <c r="A139" s="54">
        <v>2303</v>
      </c>
      <c r="B139" s="54" t="s">
        <v>153</v>
      </c>
      <c r="C139" s="54">
        <v>731199</v>
      </c>
      <c r="D139" s="54">
        <v>1930000</v>
      </c>
      <c r="E139" s="54">
        <v>1198801</v>
      </c>
      <c r="F139" s="54">
        <v>0.37885959</v>
      </c>
      <c r="G139" s="54">
        <v>0.62114041</v>
      </c>
      <c r="H139" s="54">
        <v>1984342</v>
      </c>
      <c r="I139" s="54">
        <v>1253143</v>
      </c>
      <c r="J139" s="54">
        <v>0.36848436</v>
      </c>
      <c r="K139" s="54">
        <v>0.63151564</v>
      </c>
      <c r="L139" s="54">
        <v>861627</v>
      </c>
      <c r="M139" s="54">
        <v>130428</v>
      </c>
      <c r="N139" s="54">
        <v>0.84862591</v>
      </c>
      <c r="O139" s="54">
        <v>0.15137409</v>
      </c>
      <c r="P139" s="54">
        <v>3641</v>
      </c>
      <c r="Q139" s="54">
        <v>3641000</v>
      </c>
      <c r="R139" s="54">
        <v>37116354</v>
      </c>
      <c r="S139" s="54">
        <v>2783560.29</v>
      </c>
      <c r="T139" s="54">
        <v>1000</v>
      </c>
      <c r="U139" s="54">
        <v>10194</v>
      </c>
      <c r="V139" s="54">
        <v>764.5</v>
      </c>
    </row>
    <row r="140" spans="1:22" ht="9">
      <c r="A140" s="54">
        <v>2394</v>
      </c>
      <c r="B140" s="54" t="s">
        <v>154</v>
      </c>
      <c r="C140" s="54">
        <v>726272</v>
      </c>
      <c r="D140" s="54">
        <v>1930000</v>
      </c>
      <c r="E140" s="54">
        <v>1203728</v>
      </c>
      <c r="F140" s="54">
        <v>0.37630674</v>
      </c>
      <c r="G140" s="54">
        <v>0.62369326</v>
      </c>
      <c r="H140" s="54">
        <v>1984342</v>
      </c>
      <c r="I140" s="54">
        <v>1258070</v>
      </c>
      <c r="J140" s="54">
        <v>0.36600143</v>
      </c>
      <c r="K140" s="54">
        <v>0.63399857</v>
      </c>
      <c r="L140" s="54">
        <v>861627</v>
      </c>
      <c r="M140" s="54">
        <v>135355</v>
      </c>
      <c r="N140" s="54">
        <v>0.84290766</v>
      </c>
      <c r="O140" s="54">
        <v>0.15709234</v>
      </c>
      <c r="P140" s="54">
        <v>404</v>
      </c>
      <c r="Q140" s="54">
        <v>404000</v>
      </c>
      <c r="R140" s="54">
        <v>4118376</v>
      </c>
      <c r="S140" s="54">
        <v>706878.08</v>
      </c>
      <c r="T140" s="54">
        <v>1000</v>
      </c>
      <c r="U140" s="54">
        <v>10194</v>
      </c>
      <c r="V140" s="54">
        <v>1749.7</v>
      </c>
    </row>
    <row r="141" spans="1:22" ht="9">
      <c r="A141" s="54">
        <v>2415</v>
      </c>
      <c r="B141" s="54" t="s">
        <v>454</v>
      </c>
      <c r="C141" s="54">
        <v>595711</v>
      </c>
      <c r="D141" s="54">
        <v>1930000</v>
      </c>
      <c r="E141" s="54">
        <v>1334289</v>
      </c>
      <c r="F141" s="54">
        <v>0.30865855</v>
      </c>
      <c r="G141" s="54">
        <v>0.69134145</v>
      </c>
      <c r="H141" s="54">
        <v>1984342</v>
      </c>
      <c r="I141" s="54">
        <v>1388631</v>
      </c>
      <c r="J141" s="54">
        <v>0.30020581</v>
      </c>
      <c r="K141" s="54">
        <v>0.69979419</v>
      </c>
      <c r="L141" s="54">
        <v>861627</v>
      </c>
      <c r="M141" s="54">
        <v>265916</v>
      </c>
      <c r="N141" s="54">
        <v>0.69137922</v>
      </c>
      <c r="O141" s="54">
        <v>0.30862078</v>
      </c>
      <c r="P141" s="54">
        <v>285</v>
      </c>
      <c r="Q141" s="54">
        <v>285000</v>
      </c>
      <c r="R141" s="54">
        <v>2905290</v>
      </c>
      <c r="S141" s="54">
        <v>807245.78</v>
      </c>
      <c r="T141" s="54">
        <v>1000</v>
      </c>
      <c r="U141" s="54">
        <v>10194</v>
      </c>
      <c r="V141" s="54">
        <v>2832.44</v>
      </c>
    </row>
    <row r="142" spans="1:22" ht="9">
      <c r="A142" s="54">
        <v>2420</v>
      </c>
      <c r="B142" s="54" t="s">
        <v>155</v>
      </c>
      <c r="C142" s="54">
        <v>931320</v>
      </c>
      <c r="D142" s="54">
        <v>1930000</v>
      </c>
      <c r="E142" s="54">
        <v>998680</v>
      </c>
      <c r="F142" s="54">
        <v>0.48254922</v>
      </c>
      <c r="G142" s="54">
        <v>0.51745078</v>
      </c>
      <c r="H142" s="54">
        <v>1984342</v>
      </c>
      <c r="I142" s="54">
        <v>1053022</v>
      </c>
      <c r="J142" s="54">
        <v>0.46933442</v>
      </c>
      <c r="K142" s="54">
        <v>0.53066558</v>
      </c>
      <c r="L142" s="54">
        <v>861627</v>
      </c>
      <c r="M142" s="54">
        <v>-69693</v>
      </c>
      <c r="N142" s="54">
        <v>1.08088535</v>
      </c>
      <c r="O142" s="54">
        <v>-0.08088535</v>
      </c>
      <c r="P142" s="54">
        <v>5247</v>
      </c>
      <c r="Q142" s="54">
        <v>5247000</v>
      </c>
      <c r="R142" s="54">
        <v>53487918</v>
      </c>
      <c r="S142" s="54">
        <v>7692736.63</v>
      </c>
      <c r="T142" s="54">
        <v>1000</v>
      </c>
      <c r="U142" s="54">
        <v>10194</v>
      </c>
      <c r="V142" s="54">
        <v>1466.12</v>
      </c>
    </row>
    <row r="143" spans="1:22" ht="9">
      <c r="A143" s="54">
        <v>2443</v>
      </c>
      <c r="B143" s="54" t="s">
        <v>156</v>
      </c>
      <c r="C143" s="54">
        <v>1261698</v>
      </c>
      <c r="D143" s="54">
        <v>2895000</v>
      </c>
      <c r="E143" s="54">
        <v>1633302</v>
      </c>
      <c r="F143" s="54">
        <v>0.43581969</v>
      </c>
      <c r="G143" s="54">
        <v>0.56418031</v>
      </c>
      <c r="H143" s="54">
        <v>2976513</v>
      </c>
      <c r="I143" s="54">
        <v>1714815</v>
      </c>
      <c r="J143" s="54">
        <v>0.42388459</v>
      </c>
      <c r="K143" s="54">
        <v>0.57611541</v>
      </c>
      <c r="L143" s="54">
        <v>1292440</v>
      </c>
      <c r="M143" s="54">
        <v>30742</v>
      </c>
      <c r="N143" s="54">
        <v>0.97621398</v>
      </c>
      <c r="O143" s="54">
        <v>0.02378602</v>
      </c>
      <c r="P143" s="54">
        <v>1854</v>
      </c>
      <c r="Q143" s="54">
        <v>1854000</v>
      </c>
      <c r="R143" s="54">
        <v>18899676</v>
      </c>
      <c r="S143" s="54">
        <v>773087.4</v>
      </c>
      <c r="T143" s="54">
        <v>1000</v>
      </c>
      <c r="U143" s="54">
        <v>10194</v>
      </c>
      <c r="V143" s="54">
        <v>416.98</v>
      </c>
    </row>
    <row r="144" spans="1:22" ht="9">
      <c r="A144" s="54">
        <v>2436</v>
      </c>
      <c r="B144" s="54" t="s">
        <v>157</v>
      </c>
      <c r="C144" s="54">
        <v>3282500</v>
      </c>
      <c r="D144" s="54">
        <v>5790000</v>
      </c>
      <c r="E144" s="54">
        <v>2507500</v>
      </c>
      <c r="F144" s="54">
        <v>0.56692573</v>
      </c>
      <c r="G144" s="54">
        <v>0.43307427</v>
      </c>
      <c r="H144" s="54">
        <v>5953026</v>
      </c>
      <c r="I144" s="54">
        <v>2670526</v>
      </c>
      <c r="J144" s="54">
        <v>0.55140025</v>
      </c>
      <c r="K144" s="54">
        <v>0.44859975</v>
      </c>
      <c r="L144" s="54">
        <v>2584881</v>
      </c>
      <c r="M144" s="54">
        <v>-697619</v>
      </c>
      <c r="N144" s="54">
        <v>1.26988438</v>
      </c>
      <c r="O144" s="54">
        <v>-0.26988438</v>
      </c>
      <c r="P144" s="54">
        <v>1465</v>
      </c>
      <c r="Q144" s="54">
        <v>1465000</v>
      </c>
      <c r="R144" s="54">
        <v>14934210</v>
      </c>
      <c r="S144" s="54">
        <v>1868326.8</v>
      </c>
      <c r="T144" s="54">
        <v>1000</v>
      </c>
      <c r="U144" s="54">
        <v>10194</v>
      </c>
      <c r="V144" s="54">
        <v>1275.31</v>
      </c>
    </row>
    <row r="145" spans="1:22" ht="9">
      <c r="A145" s="54">
        <v>2460</v>
      </c>
      <c r="B145" s="54" t="s">
        <v>158</v>
      </c>
      <c r="C145" s="54">
        <v>1776324</v>
      </c>
      <c r="D145" s="54">
        <v>2895000</v>
      </c>
      <c r="E145" s="54">
        <v>1118676</v>
      </c>
      <c r="F145" s="54">
        <v>0.61358342</v>
      </c>
      <c r="G145" s="54">
        <v>0.38641658</v>
      </c>
      <c r="H145" s="54">
        <v>2976513</v>
      </c>
      <c r="I145" s="54">
        <v>1200189</v>
      </c>
      <c r="J145" s="54">
        <v>0.59678019</v>
      </c>
      <c r="K145" s="54">
        <v>0.40321981</v>
      </c>
      <c r="L145" s="54">
        <v>1292440</v>
      </c>
      <c r="M145" s="54">
        <v>-483884</v>
      </c>
      <c r="N145" s="54">
        <v>1.37439572</v>
      </c>
      <c r="O145" s="54">
        <v>-0.37439572</v>
      </c>
      <c r="P145" s="54">
        <v>1223</v>
      </c>
      <c r="Q145" s="54">
        <v>1223000</v>
      </c>
      <c r="R145" s="54">
        <v>10540499.29</v>
      </c>
      <c r="S145" s="54">
        <v>0</v>
      </c>
      <c r="T145" s="54">
        <v>1000</v>
      </c>
      <c r="U145" s="54">
        <v>8618.56</v>
      </c>
      <c r="V145" s="54">
        <v>0</v>
      </c>
    </row>
    <row r="146" spans="1:22" ht="9">
      <c r="A146" s="54">
        <v>2478</v>
      </c>
      <c r="B146" s="54" t="s">
        <v>159</v>
      </c>
      <c r="C146" s="54">
        <v>2181904</v>
      </c>
      <c r="D146" s="54">
        <v>1930000</v>
      </c>
      <c r="E146" s="54">
        <v>-251904</v>
      </c>
      <c r="F146" s="54">
        <v>1.13052021</v>
      </c>
      <c r="G146" s="54">
        <v>-0.13052021</v>
      </c>
      <c r="H146" s="54">
        <v>1984342</v>
      </c>
      <c r="I146" s="54">
        <v>-197562</v>
      </c>
      <c r="J146" s="54">
        <v>1.09956046</v>
      </c>
      <c r="K146" s="54">
        <v>-0.09956046</v>
      </c>
      <c r="L146" s="54">
        <v>861627</v>
      </c>
      <c r="M146" s="54">
        <v>-1320277</v>
      </c>
      <c r="N146" s="54">
        <v>2.5323069</v>
      </c>
      <c r="O146" s="54">
        <v>-1.5323069</v>
      </c>
      <c r="P146" s="54">
        <v>1705</v>
      </c>
      <c r="Q146" s="54">
        <v>1705000</v>
      </c>
      <c r="R146" s="54">
        <v>17380770</v>
      </c>
      <c r="S146" s="54">
        <v>1607193.78</v>
      </c>
      <c r="T146" s="54">
        <v>1000</v>
      </c>
      <c r="U146" s="54">
        <v>10194</v>
      </c>
      <c r="V146" s="54">
        <v>942.64</v>
      </c>
    </row>
    <row r="147" spans="1:22" ht="9">
      <c r="A147" s="54">
        <v>2525</v>
      </c>
      <c r="B147" s="54" t="s">
        <v>477</v>
      </c>
      <c r="C147" s="54">
        <v>1647003</v>
      </c>
      <c r="D147" s="54">
        <v>2895000</v>
      </c>
      <c r="E147" s="54">
        <v>1247997</v>
      </c>
      <c r="F147" s="54">
        <v>0.56891295</v>
      </c>
      <c r="G147" s="54">
        <v>0.43108705</v>
      </c>
      <c r="H147" s="54">
        <v>2976513</v>
      </c>
      <c r="I147" s="54">
        <v>1329510</v>
      </c>
      <c r="J147" s="54">
        <v>0.55333304</v>
      </c>
      <c r="K147" s="54">
        <v>0.44666696</v>
      </c>
      <c r="L147" s="54">
        <v>1292440</v>
      </c>
      <c r="M147" s="54">
        <v>-354563</v>
      </c>
      <c r="N147" s="54">
        <v>1.27433614</v>
      </c>
      <c r="O147" s="54">
        <v>-0.27433614</v>
      </c>
      <c r="P147" s="54">
        <v>349</v>
      </c>
      <c r="Q147" s="54">
        <v>349000</v>
      </c>
      <c r="R147" s="54">
        <v>3557706</v>
      </c>
      <c r="S147" s="54">
        <v>7232.39</v>
      </c>
      <c r="T147" s="54">
        <v>1000</v>
      </c>
      <c r="U147" s="54">
        <v>10194</v>
      </c>
      <c r="V147" s="54">
        <v>20.72</v>
      </c>
    </row>
    <row r="148" spans="1:22" ht="9">
      <c r="A148" s="54">
        <v>2527</v>
      </c>
      <c r="B148" s="54" t="s">
        <v>160</v>
      </c>
      <c r="C148" s="54">
        <v>484737</v>
      </c>
      <c r="D148" s="54">
        <v>1930000</v>
      </c>
      <c r="E148" s="54">
        <v>1445263</v>
      </c>
      <c r="F148" s="54">
        <v>0.25115907</v>
      </c>
      <c r="G148" s="54">
        <v>0.74884093</v>
      </c>
      <c r="H148" s="54">
        <v>1984342</v>
      </c>
      <c r="I148" s="54">
        <v>1499605</v>
      </c>
      <c r="J148" s="54">
        <v>0.24428098</v>
      </c>
      <c r="K148" s="54">
        <v>0.75571902</v>
      </c>
      <c r="L148" s="54">
        <v>861627</v>
      </c>
      <c r="M148" s="54">
        <v>376890</v>
      </c>
      <c r="N148" s="54">
        <v>0.56258335</v>
      </c>
      <c r="O148" s="54">
        <v>0.43741665</v>
      </c>
      <c r="P148" s="54">
        <v>297</v>
      </c>
      <c r="Q148" s="54">
        <v>297000</v>
      </c>
      <c r="R148" s="54">
        <v>3027618</v>
      </c>
      <c r="S148" s="54">
        <v>838647.17</v>
      </c>
      <c r="T148" s="54">
        <v>1000</v>
      </c>
      <c r="U148" s="54">
        <v>10194</v>
      </c>
      <c r="V148" s="54">
        <v>2823.73</v>
      </c>
    </row>
    <row r="149" spans="1:22" ht="9">
      <c r="A149" s="54">
        <v>2534</v>
      </c>
      <c r="B149" s="54" t="s">
        <v>161</v>
      </c>
      <c r="C149" s="54">
        <v>673877</v>
      </c>
      <c r="D149" s="54">
        <v>1930000</v>
      </c>
      <c r="E149" s="54">
        <v>1256123</v>
      </c>
      <c r="F149" s="54">
        <v>0.34915907</v>
      </c>
      <c r="G149" s="54">
        <v>0.65084093</v>
      </c>
      <c r="H149" s="54">
        <v>1984342</v>
      </c>
      <c r="I149" s="54">
        <v>1310465</v>
      </c>
      <c r="J149" s="54">
        <v>0.33959721</v>
      </c>
      <c r="K149" s="54">
        <v>0.66040279</v>
      </c>
      <c r="L149" s="54">
        <v>861627</v>
      </c>
      <c r="M149" s="54">
        <v>187750</v>
      </c>
      <c r="N149" s="54">
        <v>0.78209829</v>
      </c>
      <c r="O149" s="54">
        <v>0.21790171</v>
      </c>
      <c r="P149" s="54">
        <v>477</v>
      </c>
      <c r="Q149" s="54">
        <v>477000</v>
      </c>
      <c r="R149" s="54">
        <v>4862538</v>
      </c>
      <c r="S149" s="54">
        <v>869570.26</v>
      </c>
      <c r="T149" s="54">
        <v>1000</v>
      </c>
      <c r="U149" s="54">
        <v>10194</v>
      </c>
      <c r="V149" s="54">
        <v>1823</v>
      </c>
    </row>
    <row r="150" spans="1:22" ht="9">
      <c r="A150" s="54">
        <v>2541</v>
      </c>
      <c r="B150" s="54" t="s">
        <v>162</v>
      </c>
      <c r="C150" s="54">
        <v>679112</v>
      </c>
      <c r="D150" s="54">
        <v>1930000</v>
      </c>
      <c r="E150" s="54">
        <v>1250888</v>
      </c>
      <c r="F150" s="54">
        <v>0.3518715</v>
      </c>
      <c r="G150" s="54">
        <v>0.6481285</v>
      </c>
      <c r="H150" s="54">
        <v>1984342</v>
      </c>
      <c r="I150" s="54">
        <v>1305230</v>
      </c>
      <c r="J150" s="54">
        <v>0.34223536</v>
      </c>
      <c r="K150" s="54">
        <v>0.65776464</v>
      </c>
      <c r="L150" s="54">
        <v>861627</v>
      </c>
      <c r="M150" s="54">
        <v>182515</v>
      </c>
      <c r="N150" s="54">
        <v>0.788174</v>
      </c>
      <c r="O150" s="54">
        <v>0.211826</v>
      </c>
      <c r="P150" s="54">
        <v>474</v>
      </c>
      <c r="Q150" s="54">
        <v>474000</v>
      </c>
      <c r="R150" s="54">
        <v>4831956</v>
      </c>
      <c r="S150" s="54">
        <v>1022481.56</v>
      </c>
      <c r="T150" s="54">
        <v>1000</v>
      </c>
      <c r="U150" s="54">
        <v>10194</v>
      </c>
      <c r="V150" s="54">
        <v>2157.13</v>
      </c>
    </row>
    <row r="151" spans="1:22" ht="9">
      <c r="A151" s="54">
        <v>2562</v>
      </c>
      <c r="B151" s="54" t="s">
        <v>163</v>
      </c>
      <c r="C151" s="54">
        <v>597713</v>
      </c>
      <c r="D151" s="54">
        <v>1930000</v>
      </c>
      <c r="E151" s="54">
        <v>1332287</v>
      </c>
      <c r="F151" s="54">
        <v>0.30969585</v>
      </c>
      <c r="G151" s="54">
        <v>0.69030415</v>
      </c>
      <c r="H151" s="54">
        <v>1984342</v>
      </c>
      <c r="I151" s="54">
        <v>1386629</v>
      </c>
      <c r="J151" s="54">
        <v>0.30121471</v>
      </c>
      <c r="K151" s="54">
        <v>0.69878529</v>
      </c>
      <c r="L151" s="54">
        <v>861627</v>
      </c>
      <c r="M151" s="54">
        <v>263914</v>
      </c>
      <c r="N151" s="54">
        <v>0.69370273</v>
      </c>
      <c r="O151" s="54">
        <v>0.30629727</v>
      </c>
      <c r="P151" s="54">
        <v>4205</v>
      </c>
      <c r="Q151" s="54">
        <v>4205000</v>
      </c>
      <c r="R151" s="54">
        <v>42865770</v>
      </c>
      <c r="S151" s="54">
        <v>4602922.8</v>
      </c>
      <c r="T151" s="54">
        <v>1000</v>
      </c>
      <c r="U151" s="54">
        <v>10194</v>
      </c>
      <c r="V151" s="54">
        <v>1094.63</v>
      </c>
    </row>
    <row r="152" spans="1:22" ht="9">
      <c r="A152" s="54">
        <v>2570</v>
      </c>
      <c r="B152" s="54" t="s">
        <v>480</v>
      </c>
      <c r="C152" s="54">
        <v>2633304</v>
      </c>
      <c r="D152" s="54">
        <v>2895000</v>
      </c>
      <c r="E152" s="54">
        <v>261696</v>
      </c>
      <c r="F152" s="54">
        <v>0.90960415</v>
      </c>
      <c r="G152" s="54">
        <v>0.09039585</v>
      </c>
      <c r="H152" s="54">
        <v>2976513</v>
      </c>
      <c r="I152" s="54">
        <v>343209</v>
      </c>
      <c r="J152" s="54">
        <v>0.88469427</v>
      </c>
      <c r="K152" s="54">
        <v>0.11530573</v>
      </c>
      <c r="L152" s="54">
        <v>1292440</v>
      </c>
      <c r="M152" s="54">
        <v>-1340864</v>
      </c>
      <c r="N152" s="54">
        <v>2.03746712</v>
      </c>
      <c r="O152" s="54">
        <v>-1.03746712</v>
      </c>
      <c r="P152" s="54">
        <v>512</v>
      </c>
      <c r="Q152" s="54">
        <v>512000</v>
      </c>
      <c r="R152" s="54">
        <v>5219328</v>
      </c>
      <c r="S152" s="54">
        <v>983823.83</v>
      </c>
      <c r="T152" s="54">
        <v>1000</v>
      </c>
      <c r="U152" s="54">
        <v>10194</v>
      </c>
      <c r="V152" s="54">
        <v>1921.53</v>
      </c>
    </row>
    <row r="153" spans="1:22" ht="9">
      <c r="A153" s="54">
        <v>2576</v>
      </c>
      <c r="B153" s="54" t="s">
        <v>164</v>
      </c>
      <c r="C153" s="54">
        <v>617763</v>
      </c>
      <c r="D153" s="54">
        <v>1930000</v>
      </c>
      <c r="E153" s="54">
        <v>1312237</v>
      </c>
      <c r="F153" s="54">
        <v>0.32008446</v>
      </c>
      <c r="G153" s="54">
        <v>0.67991554</v>
      </c>
      <c r="H153" s="54">
        <v>1984342</v>
      </c>
      <c r="I153" s="54">
        <v>1366579</v>
      </c>
      <c r="J153" s="54">
        <v>0.31131882</v>
      </c>
      <c r="K153" s="54">
        <v>0.68868118</v>
      </c>
      <c r="L153" s="54">
        <v>861627</v>
      </c>
      <c r="M153" s="54">
        <v>243864</v>
      </c>
      <c r="N153" s="54">
        <v>0.71697266</v>
      </c>
      <c r="O153" s="54">
        <v>0.28302734</v>
      </c>
      <c r="P153" s="54">
        <v>888</v>
      </c>
      <c r="Q153" s="54">
        <v>888000</v>
      </c>
      <c r="R153" s="54">
        <v>9052272</v>
      </c>
      <c r="S153" s="54">
        <v>1499530.9</v>
      </c>
      <c r="T153" s="54">
        <v>1000</v>
      </c>
      <c r="U153" s="54">
        <v>10194</v>
      </c>
      <c r="V153" s="54">
        <v>1688.66</v>
      </c>
    </row>
    <row r="154" spans="1:22" ht="9">
      <c r="A154" s="54">
        <v>2583</v>
      </c>
      <c r="B154" s="54" t="s">
        <v>165</v>
      </c>
      <c r="C154" s="54">
        <v>723817</v>
      </c>
      <c r="D154" s="54">
        <v>1930000</v>
      </c>
      <c r="E154" s="54">
        <v>1206183</v>
      </c>
      <c r="F154" s="54">
        <v>0.37503472</v>
      </c>
      <c r="G154" s="54">
        <v>0.62496528</v>
      </c>
      <c r="H154" s="54">
        <v>1984342</v>
      </c>
      <c r="I154" s="54">
        <v>1260525</v>
      </c>
      <c r="J154" s="54">
        <v>0.36476424</v>
      </c>
      <c r="K154" s="54">
        <v>0.63523576</v>
      </c>
      <c r="L154" s="54">
        <v>861627</v>
      </c>
      <c r="M154" s="54">
        <v>137810</v>
      </c>
      <c r="N154" s="54">
        <v>0.8400584</v>
      </c>
      <c r="O154" s="54">
        <v>0.1599416</v>
      </c>
      <c r="P154" s="54">
        <v>4238</v>
      </c>
      <c r="Q154" s="54">
        <v>4238000</v>
      </c>
      <c r="R154" s="54">
        <v>43202172</v>
      </c>
      <c r="S154" s="54">
        <v>2012991.57</v>
      </c>
      <c r="T154" s="54">
        <v>1000</v>
      </c>
      <c r="U154" s="54">
        <v>10194</v>
      </c>
      <c r="V154" s="54">
        <v>474.99</v>
      </c>
    </row>
    <row r="155" spans="1:22" ht="9">
      <c r="A155" s="54">
        <v>2604</v>
      </c>
      <c r="B155" s="54" t="s">
        <v>166</v>
      </c>
      <c r="C155" s="54">
        <v>704572</v>
      </c>
      <c r="D155" s="54">
        <v>1930000</v>
      </c>
      <c r="E155" s="54">
        <v>1225428</v>
      </c>
      <c r="F155" s="54">
        <v>0.36506321</v>
      </c>
      <c r="G155" s="54">
        <v>0.63493679</v>
      </c>
      <c r="H155" s="54">
        <v>1984342</v>
      </c>
      <c r="I155" s="54">
        <v>1279770</v>
      </c>
      <c r="J155" s="54">
        <v>0.35506581</v>
      </c>
      <c r="K155" s="54">
        <v>0.64493419</v>
      </c>
      <c r="L155" s="54">
        <v>861627</v>
      </c>
      <c r="M155" s="54">
        <v>157055</v>
      </c>
      <c r="N155" s="54">
        <v>0.81772275</v>
      </c>
      <c r="O155" s="54">
        <v>0.18227725</v>
      </c>
      <c r="P155" s="54">
        <v>5681</v>
      </c>
      <c r="Q155" s="54">
        <v>5681000</v>
      </c>
      <c r="R155" s="54">
        <v>57912114</v>
      </c>
      <c r="S155" s="54">
        <v>11784056.28</v>
      </c>
      <c r="T155" s="54">
        <v>1000</v>
      </c>
      <c r="U155" s="54">
        <v>10194</v>
      </c>
      <c r="V155" s="54">
        <v>2074.29</v>
      </c>
    </row>
    <row r="156" spans="1:22" ht="9">
      <c r="A156" s="54">
        <v>2605</v>
      </c>
      <c r="B156" s="54" t="s">
        <v>167</v>
      </c>
      <c r="C156" s="54">
        <v>766671</v>
      </c>
      <c r="D156" s="54">
        <v>1930000</v>
      </c>
      <c r="E156" s="54">
        <v>1163329</v>
      </c>
      <c r="F156" s="54">
        <v>0.39723886</v>
      </c>
      <c r="G156" s="54">
        <v>0.60276114</v>
      </c>
      <c r="H156" s="54">
        <v>1984342</v>
      </c>
      <c r="I156" s="54">
        <v>1217671</v>
      </c>
      <c r="J156" s="54">
        <v>0.38636031</v>
      </c>
      <c r="K156" s="54">
        <v>0.61363969</v>
      </c>
      <c r="L156" s="54">
        <v>861627</v>
      </c>
      <c r="M156" s="54">
        <v>94956</v>
      </c>
      <c r="N156" s="54">
        <v>0.88979454</v>
      </c>
      <c r="O156" s="54">
        <v>0.11020546</v>
      </c>
      <c r="P156" s="54">
        <v>822</v>
      </c>
      <c r="Q156" s="54">
        <v>822000</v>
      </c>
      <c r="R156" s="54">
        <v>8379468</v>
      </c>
      <c r="S156" s="54">
        <v>2248123.59</v>
      </c>
      <c r="T156" s="54">
        <v>1000</v>
      </c>
      <c r="U156" s="54">
        <v>10194</v>
      </c>
      <c r="V156" s="54">
        <v>2734.94</v>
      </c>
    </row>
    <row r="157" spans="1:22" ht="9">
      <c r="A157" s="54">
        <v>2611</v>
      </c>
      <c r="B157" s="54" t="s">
        <v>168</v>
      </c>
      <c r="C157" s="54">
        <v>1175012</v>
      </c>
      <c r="D157" s="54">
        <v>1930000</v>
      </c>
      <c r="E157" s="54">
        <v>754988</v>
      </c>
      <c r="F157" s="54">
        <v>0.60881451</v>
      </c>
      <c r="G157" s="54">
        <v>0.39118549</v>
      </c>
      <c r="H157" s="54">
        <v>1984342</v>
      </c>
      <c r="I157" s="54">
        <v>809330</v>
      </c>
      <c r="J157" s="54">
        <v>0.59214188</v>
      </c>
      <c r="K157" s="54">
        <v>0.40785812</v>
      </c>
      <c r="L157" s="54">
        <v>861627</v>
      </c>
      <c r="M157" s="54">
        <v>-313385</v>
      </c>
      <c r="N157" s="54">
        <v>1.36371307</v>
      </c>
      <c r="O157" s="54">
        <v>-0.36371307</v>
      </c>
      <c r="P157" s="54">
        <v>5260</v>
      </c>
      <c r="Q157" s="54">
        <v>5260000</v>
      </c>
      <c r="R157" s="54">
        <v>53620440</v>
      </c>
      <c r="S157" s="54">
        <v>4867714.37</v>
      </c>
      <c r="T157" s="54">
        <v>1000</v>
      </c>
      <c r="U157" s="54">
        <v>10194</v>
      </c>
      <c r="V157" s="54">
        <v>925.42</v>
      </c>
    </row>
    <row r="158" spans="1:22" ht="9">
      <c r="A158" s="54">
        <v>2618</v>
      </c>
      <c r="B158" s="54" t="s">
        <v>169</v>
      </c>
      <c r="C158" s="54">
        <v>850666</v>
      </c>
      <c r="D158" s="54">
        <v>1930000</v>
      </c>
      <c r="E158" s="54">
        <v>1079334</v>
      </c>
      <c r="F158" s="54">
        <v>0.44075959</v>
      </c>
      <c r="G158" s="54">
        <v>0.55924041</v>
      </c>
      <c r="H158" s="54">
        <v>1984342</v>
      </c>
      <c r="I158" s="54">
        <v>1133676</v>
      </c>
      <c r="J158" s="54">
        <v>0.42868921</v>
      </c>
      <c r="K158" s="54">
        <v>0.57131079</v>
      </c>
      <c r="L158" s="54">
        <v>861627</v>
      </c>
      <c r="M158" s="54">
        <v>10961</v>
      </c>
      <c r="N158" s="54">
        <v>0.98727872</v>
      </c>
      <c r="O158" s="54">
        <v>0.01272128</v>
      </c>
      <c r="P158" s="54">
        <v>540</v>
      </c>
      <c r="Q158" s="54">
        <v>540000</v>
      </c>
      <c r="R158" s="54">
        <v>5504760</v>
      </c>
      <c r="S158" s="54">
        <v>273689.3</v>
      </c>
      <c r="T158" s="54">
        <v>1000</v>
      </c>
      <c r="U158" s="54">
        <v>10194</v>
      </c>
      <c r="V158" s="54">
        <v>506.83</v>
      </c>
    </row>
    <row r="159" spans="1:22" ht="9">
      <c r="A159" s="54">
        <v>2625</v>
      </c>
      <c r="B159" s="54" t="s">
        <v>170</v>
      </c>
      <c r="C159" s="54">
        <v>1165157</v>
      </c>
      <c r="D159" s="54">
        <v>1930000</v>
      </c>
      <c r="E159" s="54">
        <v>764843</v>
      </c>
      <c r="F159" s="54">
        <v>0.60370829</v>
      </c>
      <c r="G159" s="54">
        <v>0.39629171</v>
      </c>
      <c r="H159" s="54">
        <v>1984342</v>
      </c>
      <c r="I159" s="54">
        <v>819185</v>
      </c>
      <c r="J159" s="54">
        <v>0.5871755</v>
      </c>
      <c r="K159" s="54">
        <v>0.4128245</v>
      </c>
      <c r="L159" s="54">
        <v>861627</v>
      </c>
      <c r="M159" s="54">
        <v>-303530</v>
      </c>
      <c r="N159" s="54">
        <v>1.3522754</v>
      </c>
      <c r="O159" s="54">
        <v>-0.3522754</v>
      </c>
      <c r="P159" s="54">
        <v>380</v>
      </c>
      <c r="Q159" s="54">
        <v>380000</v>
      </c>
      <c r="R159" s="54">
        <v>3873720</v>
      </c>
      <c r="S159" s="54">
        <v>778558.29</v>
      </c>
      <c r="T159" s="54">
        <v>1000</v>
      </c>
      <c r="U159" s="54">
        <v>10194</v>
      </c>
      <c r="V159" s="54">
        <v>2048.84</v>
      </c>
    </row>
    <row r="160" spans="1:22" ht="9">
      <c r="A160" s="54">
        <v>2632</v>
      </c>
      <c r="B160" s="54" t="s">
        <v>171</v>
      </c>
      <c r="C160" s="54">
        <v>412718</v>
      </c>
      <c r="D160" s="54">
        <v>1930000</v>
      </c>
      <c r="E160" s="54">
        <v>1517282</v>
      </c>
      <c r="F160" s="54">
        <v>0.21384352</v>
      </c>
      <c r="G160" s="54">
        <v>0.78615648</v>
      </c>
      <c r="H160" s="54">
        <v>1984342</v>
      </c>
      <c r="I160" s="54">
        <v>1571624</v>
      </c>
      <c r="J160" s="54">
        <v>0.20798733</v>
      </c>
      <c r="K160" s="54">
        <v>0.79201267</v>
      </c>
      <c r="L160" s="54">
        <v>861627</v>
      </c>
      <c r="M160" s="54">
        <v>448909</v>
      </c>
      <c r="N160" s="54">
        <v>0.47899845</v>
      </c>
      <c r="O160" s="54">
        <v>0.52100155</v>
      </c>
      <c r="P160" s="54">
        <v>528</v>
      </c>
      <c r="Q160" s="54">
        <v>528000</v>
      </c>
      <c r="R160" s="54">
        <v>5267701.14</v>
      </c>
      <c r="S160" s="54">
        <v>0</v>
      </c>
      <c r="T160" s="54">
        <v>1000</v>
      </c>
      <c r="U160" s="54">
        <v>9976.71</v>
      </c>
      <c r="V160" s="54">
        <v>0</v>
      </c>
    </row>
    <row r="161" spans="1:22" ht="9">
      <c r="A161" s="54">
        <v>2639</v>
      </c>
      <c r="B161" s="54" t="s">
        <v>172</v>
      </c>
      <c r="C161" s="54">
        <v>780901</v>
      </c>
      <c r="D161" s="54">
        <v>1930000</v>
      </c>
      <c r="E161" s="54">
        <v>1149099</v>
      </c>
      <c r="F161" s="54">
        <v>0.40461192</v>
      </c>
      <c r="G161" s="54">
        <v>0.59538808</v>
      </c>
      <c r="H161" s="54">
        <v>1984342</v>
      </c>
      <c r="I161" s="54">
        <v>1203441</v>
      </c>
      <c r="J161" s="54">
        <v>0.39353146</v>
      </c>
      <c r="K161" s="54">
        <v>0.60646854</v>
      </c>
      <c r="L161" s="54">
        <v>861627</v>
      </c>
      <c r="M161" s="54">
        <v>80726</v>
      </c>
      <c r="N161" s="54">
        <v>0.90630981</v>
      </c>
      <c r="O161" s="54">
        <v>0.09369019</v>
      </c>
      <c r="P161" s="54">
        <v>638</v>
      </c>
      <c r="Q161" s="54">
        <v>638000</v>
      </c>
      <c r="R161" s="54">
        <v>6503772</v>
      </c>
      <c r="S161" s="54">
        <v>1452856.66</v>
      </c>
      <c r="T161" s="54">
        <v>1000</v>
      </c>
      <c r="U161" s="54">
        <v>10194</v>
      </c>
      <c r="V161" s="54">
        <v>2277.2</v>
      </c>
    </row>
    <row r="162" spans="1:22" ht="9">
      <c r="A162" s="54">
        <v>2646</v>
      </c>
      <c r="B162" s="54" t="s">
        <v>173</v>
      </c>
      <c r="C162" s="54">
        <v>517716</v>
      </c>
      <c r="D162" s="54">
        <v>1930000</v>
      </c>
      <c r="E162" s="54">
        <v>1412284</v>
      </c>
      <c r="F162" s="54">
        <v>0.26824663</v>
      </c>
      <c r="G162" s="54">
        <v>0.73175337</v>
      </c>
      <c r="H162" s="54">
        <v>1984342</v>
      </c>
      <c r="I162" s="54">
        <v>1466626</v>
      </c>
      <c r="J162" s="54">
        <v>0.26090059</v>
      </c>
      <c r="K162" s="54">
        <v>0.73909941</v>
      </c>
      <c r="L162" s="54">
        <v>861627</v>
      </c>
      <c r="M162" s="54">
        <v>343911</v>
      </c>
      <c r="N162" s="54">
        <v>0.60085861</v>
      </c>
      <c r="O162" s="54">
        <v>0.39914139</v>
      </c>
      <c r="P162" s="54">
        <v>712</v>
      </c>
      <c r="Q162" s="54">
        <v>712000</v>
      </c>
      <c r="R162" s="54">
        <v>7258128</v>
      </c>
      <c r="S162" s="54">
        <v>1018698.3</v>
      </c>
      <c r="T162" s="54">
        <v>1000</v>
      </c>
      <c r="U162" s="54">
        <v>10194</v>
      </c>
      <c r="V162" s="54">
        <v>1430.76</v>
      </c>
    </row>
    <row r="163" spans="1:22" ht="9">
      <c r="A163" s="54">
        <v>2660</v>
      </c>
      <c r="B163" s="54" t="s">
        <v>174</v>
      </c>
      <c r="C163" s="54">
        <v>628134</v>
      </c>
      <c r="D163" s="54">
        <v>1930000</v>
      </c>
      <c r="E163" s="54">
        <v>1301866</v>
      </c>
      <c r="F163" s="54">
        <v>0.32545803</v>
      </c>
      <c r="G163" s="54">
        <v>0.67454197</v>
      </c>
      <c r="H163" s="54">
        <v>1984342</v>
      </c>
      <c r="I163" s="54">
        <v>1356208</v>
      </c>
      <c r="J163" s="54">
        <v>0.31654523</v>
      </c>
      <c r="K163" s="54">
        <v>0.68345477</v>
      </c>
      <c r="L163" s="54">
        <v>861627</v>
      </c>
      <c r="M163" s="54">
        <v>233493</v>
      </c>
      <c r="N163" s="54">
        <v>0.72900919</v>
      </c>
      <c r="O163" s="54">
        <v>0.27099081</v>
      </c>
      <c r="P163" s="54">
        <v>263</v>
      </c>
      <c r="Q163" s="54">
        <v>263000</v>
      </c>
      <c r="R163" s="54">
        <v>2681022</v>
      </c>
      <c r="S163" s="54">
        <v>1000518.35</v>
      </c>
      <c r="T163" s="54">
        <v>1000</v>
      </c>
      <c r="U163" s="54">
        <v>10194</v>
      </c>
      <c r="V163" s="54">
        <v>3804.25</v>
      </c>
    </row>
    <row r="164" spans="1:22" ht="9">
      <c r="A164" s="54">
        <v>2695</v>
      </c>
      <c r="B164" s="54" t="s">
        <v>175</v>
      </c>
      <c r="C164" s="54">
        <v>674898</v>
      </c>
      <c r="D164" s="54">
        <v>1930000</v>
      </c>
      <c r="E164" s="54">
        <v>1255102</v>
      </c>
      <c r="F164" s="54">
        <v>0.34968808</v>
      </c>
      <c r="G164" s="54">
        <v>0.65031192</v>
      </c>
      <c r="H164" s="54">
        <v>1984342</v>
      </c>
      <c r="I164" s="54">
        <v>1309444</v>
      </c>
      <c r="J164" s="54">
        <v>0.34011173</v>
      </c>
      <c r="K164" s="54">
        <v>0.65988827</v>
      </c>
      <c r="L164" s="54">
        <v>861627</v>
      </c>
      <c r="M164" s="54">
        <v>186729</v>
      </c>
      <c r="N164" s="54">
        <v>0.78328325</v>
      </c>
      <c r="O164" s="54">
        <v>0.21671675</v>
      </c>
      <c r="P164" s="54">
        <v>9425</v>
      </c>
      <c r="Q164" s="54">
        <v>9425000</v>
      </c>
      <c r="R164" s="54">
        <v>96078450</v>
      </c>
      <c r="S164" s="54">
        <v>11659625.37</v>
      </c>
      <c r="T164" s="54">
        <v>1000</v>
      </c>
      <c r="U164" s="54">
        <v>10194</v>
      </c>
      <c r="V164" s="54">
        <v>1237.1</v>
      </c>
    </row>
    <row r="165" spans="1:22" ht="9">
      <c r="A165" s="54">
        <v>2702</v>
      </c>
      <c r="B165" s="54" t="s">
        <v>176</v>
      </c>
      <c r="C165" s="54">
        <v>791916</v>
      </c>
      <c r="D165" s="54">
        <v>1930000</v>
      </c>
      <c r="E165" s="54">
        <v>1138084</v>
      </c>
      <c r="F165" s="54">
        <v>0.41031917</v>
      </c>
      <c r="G165" s="54">
        <v>0.58968083</v>
      </c>
      <c r="H165" s="54">
        <v>1984342</v>
      </c>
      <c r="I165" s="54">
        <v>1192426</v>
      </c>
      <c r="J165" s="54">
        <v>0.39908242</v>
      </c>
      <c r="K165" s="54">
        <v>0.60091758</v>
      </c>
      <c r="L165" s="54">
        <v>861627</v>
      </c>
      <c r="M165" s="54">
        <v>69711</v>
      </c>
      <c r="N165" s="54">
        <v>0.91909376</v>
      </c>
      <c r="O165" s="54">
        <v>0.08090624</v>
      </c>
      <c r="P165" s="54">
        <v>1768</v>
      </c>
      <c r="Q165" s="54">
        <v>1768000</v>
      </c>
      <c r="R165" s="54">
        <v>18022992</v>
      </c>
      <c r="S165" s="54">
        <v>5324237.76</v>
      </c>
      <c r="T165" s="54">
        <v>1000</v>
      </c>
      <c r="U165" s="54">
        <v>10194</v>
      </c>
      <c r="V165" s="54">
        <v>3011.45</v>
      </c>
    </row>
    <row r="166" spans="1:22" ht="9">
      <c r="A166" s="54">
        <v>2730</v>
      </c>
      <c r="B166" s="54" t="s">
        <v>177</v>
      </c>
      <c r="C166" s="54">
        <v>1058024</v>
      </c>
      <c r="D166" s="54">
        <v>1930000</v>
      </c>
      <c r="E166" s="54">
        <v>871976</v>
      </c>
      <c r="F166" s="54">
        <v>0.54819896</v>
      </c>
      <c r="G166" s="54">
        <v>0.45180104</v>
      </c>
      <c r="H166" s="54">
        <v>1984342</v>
      </c>
      <c r="I166" s="54">
        <v>926318</v>
      </c>
      <c r="J166" s="54">
        <v>0.53318632</v>
      </c>
      <c r="K166" s="54">
        <v>0.46681368</v>
      </c>
      <c r="L166" s="54">
        <v>861627</v>
      </c>
      <c r="M166" s="54">
        <v>-196397</v>
      </c>
      <c r="N166" s="54">
        <v>1.22793738</v>
      </c>
      <c r="O166" s="54">
        <v>-0.22793738</v>
      </c>
      <c r="P166" s="54">
        <v>723</v>
      </c>
      <c r="Q166" s="54">
        <v>723000</v>
      </c>
      <c r="R166" s="54">
        <v>7370262</v>
      </c>
      <c r="S166" s="54">
        <v>6884838.39</v>
      </c>
      <c r="T166" s="54">
        <v>1000</v>
      </c>
      <c r="U166" s="54">
        <v>10194</v>
      </c>
      <c r="V166" s="54">
        <v>9522.6</v>
      </c>
    </row>
    <row r="167" spans="1:22" ht="9">
      <c r="A167" s="54">
        <v>2737</v>
      </c>
      <c r="B167" s="54" t="s">
        <v>178</v>
      </c>
      <c r="C167" s="54">
        <v>668153</v>
      </c>
      <c r="D167" s="54">
        <v>1930000</v>
      </c>
      <c r="E167" s="54">
        <v>1261847</v>
      </c>
      <c r="F167" s="54">
        <v>0.34619326</v>
      </c>
      <c r="G167" s="54">
        <v>0.65380674</v>
      </c>
      <c r="H167" s="54">
        <v>1984342</v>
      </c>
      <c r="I167" s="54">
        <v>1316189</v>
      </c>
      <c r="J167" s="54">
        <v>0.33671262</v>
      </c>
      <c r="K167" s="54">
        <v>0.66328738</v>
      </c>
      <c r="L167" s="54">
        <v>861627</v>
      </c>
      <c r="M167" s="54">
        <v>193474</v>
      </c>
      <c r="N167" s="54">
        <v>0.77545504</v>
      </c>
      <c r="O167" s="54">
        <v>0.22454496</v>
      </c>
      <c r="P167" s="54">
        <v>239</v>
      </c>
      <c r="Q167" s="54">
        <v>239000</v>
      </c>
      <c r="R167" s="54">
        <v>2436366</v>
      </c>
      <c r="S167" s="54">
        <v>509506.74</v>
      </c>
      <c r="T167" s="54">
        <v>1000</v>
      </c>
      <c r="U167" s="54">
        <v>10194</v>
      </c>
      <c r="V167" s="54">
        <v>2131.83</v>
      </c>
    </row>
    <row r="168" spans="1:22" ht="9">
      <c r="A168" s="54">
        <v>2758</v>
      </c>
      <c r="B168" s="54" t="s">
        <v>179</v>
      </c>
      <c r="C168" s="54">
        <v>621285</v>
      </c>
      <c r="D168" s="54">
        <v>1930000</v>
      </c>
      <c r="E168" s="54">
        <v>1308715</v>
      </c>
      <c r="F168" s="54">
        <v>0.32190933</v>
      </c>
      <c r="G168" s="54">
        <v>0.67809067</v>
      </c>
      <c r="H168" s="54">
        <v>1984342</v>
      </c>
      <c r="I168" s="54">
        <v>1363057</v>
      </c>
      <c r="J168" s="54">
        <v>0.31309371</v>
      </c>
      <c r="K168" s="54">
        <v>0.68690629</v>
      </c>
      <c r="L168" s="54">
        <v>861627</v>
      </c>
      <c r="M168" s="54">
        <v>240342</v>
      </c>
      <c r="N168" s="54">
        <v>0.72106027</v>
      </c>
      <c r="O168" s="54">
        <v>0.27893973</v>
      </c>
      <c r="P168" s="54">
        <v>5018</v>
      </c>
      <c r="Q168" s="54">
        <v>5018000</v>
      </c>
      <c r="R168" s="54">
        <v>51153492</v>
      </c>
      <c r="S168" s="54">
        <v>1966252.28</v>
      </c>
      <c r="T168" s="54">
        <v>1000</v>
      </c>
      <c r="U168" s="54">
        <v>10194</v>
      </c>
      <c r="V168" s="54">
        <v>391.84</v>
      </c>
    </row>
    <row r="169" spans="1:22" ht="9">
      <c r="A169" s="54">
        <v>2793</v>
      </c>
      <c r="B169" s="54" t="s">
        <v>180</v>
      </c>
      <c r="C169" s="54">
        <v>672667</v>
      </c>
      <c r="D169" s="54">
        <v>1930000</v>
      </c>
      <c r="E169" s="54">
        <v>1257333</v>
      </c>
      <c r="F169" s="54">
        <v>0.34853212</v>
      </c>
      <c r="G169" s="54">
        <v>0.65146788</v>
      </c>
      <c r="H169" s="54">
        <v>1984342</v>
      </c>
      <c r="I169" s="54">
        <v>1311675</v>
      </c>
      <c r="J169" s="54">
        <v>0.33898743</v>
      </c>
      <c r="K169" s="54">
        <v>0.66101257</v>
      </c>
      <c r="L169" s="54">
        <v>861627</v>
      </c>
      <c r="M169" s="54">
        <v>188960</v>
      </c>
      <c r="N169" s="54">
        <v>0.78069397</v>
      </c>
      <c r="O169" s="54">
        <v>0.21930603</v>
      </c>
      <c r="P169" s="54">
        <v>19974</v>
      </c>
      <c r="Q169" s="54">
        <v>19974000</v>
      </c>
      <c r="R169" s="54">
        <v>203614956</v>
      </c>
      <c r="S169" s="54">
        <v>5383754.81</v>
      </c>
      <c r="T169" s="54">
        <v>1000</v>
      </c>
      <c r="U169" s="54">
        <v>10194</v>
      </c>
      <c r="V169" s="54">
        <v>269.54</v>
      </c>
    </row>
    <row r="170" spans="1:22" ht="9">
      <c r="A170" s="54">
        <v>1376</v>
      </c>
      <c r="B170" s="54" t="s">
        <v>181</v>
      </c>
      <c r="C170" s="54">
        <v>1432729</v>
      </c>
      <c r="D170" s="54">
        <v>1930000</v>
      </c>
      <c r="E170" s="54">
        <v>497271</v>
      </c>
      <c r="F170" s="54">
        <v>0.74234663</v>
      </c>
      <c r="G170" s="54">
        <v>0.25765337</v>
      </c>
      <c r="H170" s="54">
        <v>1984342</v>
      </c>
      <c r="I170" s="54">
        <v>551613</v>
      </c>
      <c r="J170" s="54">
        <v>0.72201717</v>
      </c>
      <c r="K170" s="54">
        <v>0.27798283</v>
      </c>
      <c r="L170" s="54">
        <v>861627</v>
      </c>
      <c r="M170" s="54">
        <v>-571102</v>
      </c>
      <c r="N170" s="54">
        <v>1.66281813</v>
      </c>
      <c r="O170" s="54">
        <v>-0.66281813</v>
      </c>
      <c r="P170" s="54">
        <v>3493</v>
      </c>
      <c r="Q170" s="54">
        <v>3493000</v>
      </c>
      <c r="R170" s="54">
        <v>35607642</v>
      </c>
      <c r="S170" s="54">
        <v>14746826.91</v>
      </c>
      <c r="T170" s="54">
        <v>1000</v>
      </c>
      <c r="U170" s="54">
        <v>10194</v>
      </c>
      <c r="V170" s="54">
        <v>4221.82</v>
      </c>
    </row>
    <row r="171" spans="1:22" ht="9">
      <c r="A171" s="54">
        <v>2800</v>
      </c>
      <c r="B171" s="54" t="s">
        <v>182</v>
      </c>
      <c r="C171" s="54">
        <v>985435</v>
      </c>
      <c r="D171" s="54">
        <v>1930000</v>
      </c>
      <c r="E171" s="54">
        <v>944565</v>
      </c>
      <c r="F171" s="54">
        <v>0.51058808</v>
      </c>
      <c r="G171" s="54">
        <v>0.48941192</v>
      </c>
      <c r="H171" s="54">
        <v>1984342</v>
      </c>
      <c r="I171" s="54">
        <v>998907</v>
      </c>
      <c r="J171" s="54">
        <v>0.49660542</v>
      </c>
      <c r="K171" s="54">
        <v>0.50339458</v>
      </c>
      <c r="L171" s="54">
        <v>861627</v>
      </c>
      <c r="M171" s="54">
        <v>-123808</v>
      </c>
      <c r="N171" s="54">
        <v>1.14369095</v>
      </c>
      <c r="O171" s="54">
        <v>-0.14369095</v>
      </c>
      <c r="P171" s="54">
        <v>1851</v>
      </c>
      <c r="Q171" s="54">
        <v>1851000</v>
      </c>
      <c r="R171" s="54">
        <v>17876030.57</v>
      </c>
      <c r="S171" s="54">
        <v>0</v>
      </c>
      <c r="T171" s="54">
        <v>1000</v>
      </c>
      <c r="U171" s="54">
        <v>9657.5</v>
      </c>
      <c r="V171" s="54">
        <v>0</v>
      </c>
    </row>
    <row r="172" spans="1:22" ht="9">
      <c r="A172" s="54">
        <v>2814</v>
      </c>
      <c r="B172" s="54" t="s">
        <v>183</v>
      </c>
      <c r="C172" s="54">
        <v>756975</v>
      </c>
      <c r="D172" s="54">
        <v>1930000</v>
      </c>
      <c r="E172" s="54">
        <v>1173025</v>
      </c>
      <c r="F172" s="54">
        <v>0.39221503</v>
      </c>
      <c r="G172" s="54">
        <v>0.60778497</v>
      </c>
      <c r="H172" s="54">
        <v>1984342</v>
      </c>
      <c r="I172" s="54">
        <v>1227367</v>
      </c>
      <c r="J172" s="54">
        <v>0.38147406</v>
      </c>
      <c r="K172" s="54">
        <v>0.61852594</v>
      </c>
      <c r="L172" s="54">
        <v>861627</v>
      </c>
      <c r="M172" s="54">
        <v>104652</v>
      </c>
      <c r="N172" s="54">
        <v>0.87854141</v>
      </c>
      <c r="O172" s="54">
        <v>0.12145859</v>
      </c>
      <c r="P172" s="54">
        <v>966</v>
      </c>
      <c r="Q172" s="54">
        <v>966000</v>
      </c>
      <c r="R172" s="54">
        <v>9847404</v>
      </c>
      <c r="S172" s="54">
        <v>1247338.18</v>
      </c>
      <c r="T172" s="54">
        <v>1000</v>
      </c>
      <c r="U172" s="54">
        <v>10194</v>
      </c>
      <c r="V172" s="54">
        <v>1291.24</v>
      </c>
    </row>
    <row r="173" spans="1:22" ht="9">
      <c r="A173" s="54">
        <v>5960</v>
      </c>
      <c r="B173" s="54" t="s">
        <v>184</v>
      </c>
      <c r="C173" s="54">
        <v>644146</v>
      </c>
      <c r="D173" s="54">
        <v>1930000</v>
      </c>
      <c r="E173" s="54">
        <v>1285854</v>
      </c>
      <c r="F173" s="54">
        <v>0.3337544</v>
      </c>
      <c r="G173" s="54">
        <v>0.6662456</v>
      </c>
      <c r="H173" s="54">
        <v>1984342</v>
      </c>
      <c r="I173" s="54">
        <v>1340196</v>
      </c>
      <c r="J173" s="54">
        <v>0.32461441</v>
      </c>
      <c r="K173" s="54">
        <v>0.67538559</v>
      </c>
      <c r="L173" s="54">
        <v>861627</v>
      </c>
      <c r="M173" s="54">
        <v>217481</v>
      </c>
      <c r="N173" s="54">
        <v>0.74759264</v>
      </c>
      <c r="O173" s="54">
        <v>0.25240736</v>
      </c>
      <c r="P173" s="54">
        <v>438</v>
      </c>
      <c r="Q173" s="54">
        <v>438000</v>
      </c>
      <c r="R173" s="54">
        <v>4464972</v>
      </c>
      <c r="S173" s="54">
        <v>431747.19</v>
      </c>
      <c r="T173" s="54">
        <v>1000</v>
      </c>
      <c r="U173" s="54">
        <v>10194</v>
      </c>
      <c r="V173" s="54">
        <v>985.72</v>
      </c>
    </row>
    <row r="174" spans="1:22" ht="9">
      <c r="A174" s="54">
        <v>2828</v>
      </c>
      <c r="B174" s="54" t="s">
        <v>185</v>
      </c>
      <c r="C174" s="54">
        <v>846276</v>
      </c>
      <c r="D174" s="54">
        <v>1930000</v>
      </c>
      <c r="E174" s="54">
        <v>1083724</v>
      </c>
      <c r="F174" s="54">
        <v>0.43848497</v>
      </c>
      <c r="G174" s="54">
        <v>0.56151503</v>
      </c>
      <c r="H174" s="54">
        <v>1984342</v>
      </c>
      <c r="I174" s="54">
        <v>1138066</v>
      </c>
      <c r="J174" s="54">
        <v>0.42647689</v>
      </c>
      <c r="K174" s="54">
        <v>0.57352311</v>
      </c>
      <c r="L174" s="54">
        <v>861627</v>
      </c>
      <c r="M174" s="54">
        <v>15351</v>
      </c>
      <c r="N174" s="54">
        <v>0.98218371</v>
      </c>
      <c r="O174" s="54">
        <v>0.01781629</v>
      </c>
      <c r="P174" s="54">
        <v>1199</v>
      </c>
      <c r="Q174" s="54">
        <v>1199000</v>
      </c>
      <c r="R174" s="54">
        <v>12222606</v>
      </c>
      <c r="S174" s="54">
        <v>524148.16</v>
      </c>
      <c r="T174" s="54">
        <v>1000</v>
      </c>
      <c r="U174" s="54">
        <v>10194</v>
      </c>
      <c r="V174" s="54">
        <v>437.15</v>
      </c>
    </row>
    <row r="175" spans="1:22" ht="9">
      <c r="A175" s="54">
        <v>2835</v>
      </c>
      <c r="B175" s="54" t="s">
        <v>186</v>
      </c>
      <c r="C175" s="54">
        <v>553870</v>
      </c>
      <c r="D175" s="54">
        <v>1930000</v>
      </c>
      <c r="E175" s="54">
        <v>1376130</v>
      </c>
      <c r="F175" s="54">
        <v>0.28697927</v>
      </c>
      <c r="G175" s="54">
        <v>0.71302073</v>
      </c>
      <c r="H175" s="54">
        <v>1984342</v>
      </c>
      <c r="I175" s="54">
        <v>1430472</v>
      </c>
      <c r="J175" s="54">
        <v>0.27912023</v>
      </c>
      <c r="K175" s="54">
        <v>0.72087977</v>
      </c>
      <c r="L175" s="54">
        <v>861627</v>
      </c>
      <c r="M175" s="54">
        <v>307757</v>
      </c>
      <c r="N175" s="54">
        <v>0.64281876</v>
      </c>
      <c r="O175" s="54">
        <v>0.35718124</v>
      </c>
      <c r="P175" s="54">
        <v>4803</v>
      </c>
      <c r="Q175" s="54">
        <v>4803000</v>
      </c>
      <c r="R175" s="54">
        <v>46179644.33</v>
      </c>
      <c r="S175" s="54">
        <v>0</v>
      </c>
      <c r="T175" s="54">
        <v>1000</v>
      </c>
      <c r="U175" s="54">
        <v>9614.75</v>
      </c>
      <c r="V175" s="54">
        <v>0</v>
      </c>
    </row>
    <row r="176" spans="1:22" ht="9">
      <c r="A176" s="54">
        <v>2842</v>
      </c>
      <c r="B176" s="54" t="s">
        <v>187</v>
      </c>
      <c r="C176" s="54">
        <v>1889309</v>
      </c>
      <c r="D176" s="54">
        <v>1930000</v>
      </c>
      <c r="E176" s="54">
        <v>40691</v>
      </c>
      <c r="F176" s="54">
        <v>0.97891658</v>
      </c>
      <c r="G176" s="54">
        <v>0.02108342</v>
      </c>
      <c r="H176" s="54">
        <v>1984342</v>
      </c>
      <c r="I176" s="54">
        <v>95033</v>
      </c>
      <c r="J176" s="54">
        <v>0.95210856</v>
      </c>
      <c r="K176" s="54">
        <v>0.04789144</v>
      </c>
      <c r="L176" s="54">
        <v>861627</v>
      </c>
      <c r="M176" s="54">
        <v>-1027682</v>
      </c>
      <c r="N176" s="54">
        <v>2.19272261</v>
      </c>
      <c r="O176" s="54">
        <v>-1.19272261</v>
      </c>
      <c r="P176" s="54">
        <v>463</v>
      </c>
      <c r="Q176" s="54">
        <v>463000</v>
      </c>
      <c r="R176" s="54">
        <v>4719822</v>
      </c>
      <c r="S176" s="54">
        <v>858670.99</v>
      </c>
      <c r="T176" s="54">
        <v>1000</v>
      </c>
      <c r="U176" s="54">
        <v>10194</v>
      </c>
      <c r="V176" s="54">
        <v>1854.58</v>
      </c>
    </row>
    <row r="177" spans="1:22" ht="9">
      <c r="A177" s="54">
        <v>2849</v>
      </c>
      <c r="B177" s="54" t="s">
        <v>481</v>
      </c>
      <c r="C177" s="54">
        <v>976002</v>
      </c>
      <c r="D177" s="54">
        <v>1930000</v>
      </c>
      <c r="E177" s="54">
        <v>953998</v>
      </c>
      <c r="F177" s="54">
        <v>0.50570052</v>
      </c>
      <c r="G177" s="54">
        <v>0.49429948</v>
      </c>
      <c r="H177" s="54">
        <v>1984342</v>
      </c>
      <c r="I177" s="54">
        <v>1008340</v>
      </c>
      <c r="J177" s="54">
        <v>0.49185171</v>
      </c>
      <c r="K177" s="54">
        <v>0.50814829</v>
      </c>
      <c r="L177" s="54">
        <v>861627</v>
      </c>
      <c r="M177" s="54">
        <v>-114375</v>
      </c>
      <c r="N177" s="54">
        <v>1.13274305</v>
      </c>
      <c r="O177" s="54">
        <v>-0.13274305</v>
      </c>
      <c r="P177" s="54">
        <v>6173</v>
      </c>
      <c r="Q177" s="54">
        <v>6173000</v>
      </c>
      <c r="R177" s="54">
        <v>62927562</v>
      </c>
      <c r="S177" s="54">
        <v>6813979.93</v>
      </c>
      <c r="T177" s="54">
        <v>1000</v>
      </c>
      <c r="U177" s="54">
        <v>10194</v>
      </c>
      <c r="V177" s="54">
        <v>1103.84</v>
      </c>
    </row>
    <row r="178" spans="1:22" ht="9">
      <c r="A178" s="54">
        <v>1848</v>
      </c>
      <c r="B178" s="54" t="s">
        <v>188</v>
      </c>
      <c r="C178" s="54">
        <v>2192545</v>
      </c>
      <c r="D178" s="54">
        <v>2895000</v>
      </c>
      <c r="E178" s="54">
        <v>702455</v>
      </c>
      <c r="F178" s="54">
        <v>0.75735579</v>
      </c>
      <c r="G178" s="54">
        <v>0.24264421</v>
      </c>
      <c r="H178" s="54">
        <v>2976513</v>
      </c>
      <c r="I178" s="54">
        <v>783968</v>
      </c>
      <c r="J178" s="54">
        <v>0.73661529</v>
      </c>
      <c r="K178" s="54">
        <v>0.26338471</v>
      </c>
      <c r="L178" s="54">
        <v>1292440</v>
      </c>
      <c r="M178" s="54">
        <v>-900105</v>
      </c>
      <c r="N178" s="54">
        <v>1.69643852</v>
      </c>
      <c r="O178" s="54">
        <v>-0.69643852</v>
      </c>
      <c r="P178" s="54">
        <v>545</v>
      </c>
      <c r="Q178" s="54">
        <v>545000</v>
      </c>
      <c r="R178" s="54">
        <v>5555730</v>
      </c>
      <c r="S178" s="54">
        <v>955639.73</v>
      </c>
      <c r="T178" s="54">
        <v>1000</v>
      </c>
      <c r="U178" s="54">
        <v>10194</v>
      </c>
      <c r="V178" s="54">
        <v>1753.47</v>
      </c>
    </row>
    <row r="179" spans="1:22" ht="9">
      <c r="A179" s="54">
        <v>2856</v>
      </c>
      <c r="B179" s="54" t="s">
        <v>458</v>
      </c>
      <c r="C179" s="54">
        <v>457457</v>
      </c>
      <c r="D179" s="54">
        <v>1930000</v>
      </c>
      <c r="E179" s="54">
        <v>1472543</v>
      </c>
      <c r="F179" s="54">
        <v>0.23702435</v>
      </c>
      <c r="G179" s="54">
        <v>0.76297565</v>
      </c>
      <c r="H179" s="54">
        <v>1984342</v>
      </c>
      <c r="I179" s="54">
        <v>1526885</v>
      </c>
      <c r="J179" s="54">
        <v>0.23053335</v>
      </c>
      <c r="K179" s="54">
        <v>0.76946665</v>
      </c>
      <c r="L179" s="54">
        <v>861627</v>
      </c>
      <c r="M179" s="54">
        <v>404170</v>
      </c>
      <c r="N179" s="54">
        <v>0.53092231</v>
      </c>
      <c r="O179" s="54">
        <v>0.46907769</v>
      </c>
      <c r="P179" s="54">
        <v>731</v>
      </c>
      <c r="Q179" s="54">
        <v>731000</v>
      </c>
      <c r="R179" s="54">
        <v>7451814</v>
      </c>
      <c r="S179" s="54">
        <v>2353848.26</v>
      </c>
      <c r="T179" s="54">
        <v>1000</v>
      </c>
      <c r="U179" s="54">
        <v>10194</v>
      </c>
      <c r="V179" s="54">
        <v>3220.04</v>
      </c>
    </row>
    <row r="180" spans="1:22" ht="9">
      <c r="A180" s="54">
        <v>2863</v>
      </c>
      <c r="B180" s="54" t="s">
        <v>189</v>
      </c>
      <c r="C180" s="54">
        <v>589932</v>
      </c>
      <c r="D180" s="54">
        <v>1930000</v>
      </c>
      <c r="E180" s="54">
        <v>1340068</v>
      </c>
      <c r="F180" s="54">
        <v>0.30566425</v>
      </c>
      <c r="G180" s="54">
        <v>0.69433575</v>
      </c>
      <c r="H180" s="54">
        <v>1984342</v>
      </c>
      <c r="I180" s="54">
        <v>1394410</v>
      </c>
      <c r="J180" s="54">
        <v>0.29729351</v>
      </c>
      <c r="K180" s="54">
        <v>0.70270649</v>
      </c>
      <c r="L180" s="54">
        <v>861627</v>
      </c>
      <c r="M180" s="54">
        <v>271695</v>
      </c>
      <c r="N180" s="54">
        <v>0.68467214</v>
      </c>
      <c r="O180" s="54">
        <v>0.31532786</v>
      </c>
      <c r="P180" s="54">
        <v>249</v>
      </c>
      <c r="Q180" s="54">
        <v>249000</v>
      </c>
      <c r="R180" s="54">
        <v>2538306</v>
      </c>
      <c r="S180" s="54">
        <v>727624.95</v>
      </c>
      <c r="T180" s="54">
        <v>1000</v>
      </c>
      <c r="U180" s="54">
        <v>10194</v>
      </c>
      <c r="V180" s="54">
        <v>2922.19</v>
      </c>
    </row>
    <row r="181" spans="1:22" ht="9">
      <c r="A181" s="54">
        <v>3862</v>
      </c>
      <c r="B181" s="54" t="s">
        <v>190</v>
      </c>
      <c r="C181" s="54">
        <v>3783492</v>
      </c>
      <c r="D181" s="54">
        <v>2895000</v>
      </c>
      <c r="E181" s="54">
        <v>-888492</v>
      </c>
      <c r="F181" s="54">
        <v>1.3069057</v>
      </c>
      <c r="G181" s="54">
        <v>-0.3069057</v>
      </c>
      <c r="H181" s="54">
        <v>2976513</v>
      </c>
      <c r="I181" s="54">
        <v>-806979</v>
      </c>
      <c r="J181" s="54">
        <v>1.27111556</v>
      </c>
      <c r="K181" s="54">
        <v>-0.27111556</v>
      </c>
      <c r="L181" s="54">
        <v>1292440</v>
      </c>
      <c r="M181" s="54">
        <v>-2491052</v>
      </c>
      <c r="N181" s="54">
        <v>2.92740243</v>
      </c>
      <c r="O181" s="54">
        <v>-1.92740243</v>
      </c>
      <c r="P181" s="54">
        <v>366</v>
      </c>
      <c r="Q181" s="54">
        <v>366000</v>
      </c>
      <c r="R181" s="54">
        <v>3731004</v>
      </c>
      <c r="S181" s="54">
        <v>170358.99</v>
      </c>
      <c r="T181" s="54">
        <v>1000</v>
      </c>
      <c r="U181" s="54">
        <v>10194</v>
      </c>
      <c r="V181" s="54">
        <v>465.46</v>
      </c>
    </row>
    <row r="182" spans="1:22" ht="9">
      <c r="A182" s="54">
        <v>2885</v>
      </c>
      <c r="B182" s="54" t="s">
        <v>191</v>
      </c>
      <c r="C182" s="54">
        <v>2089356</v>
      </c>
      <c r="D182" s="54">
        <v>2895000</v>
      </c>
      <c r="E182" s="54">
        <v>805644</v>
      </c>
      <c r="F182" s="54">
        <v>0.72171192</v>
      </c>
      <c r="G182" s="54">
        <v>0.27828808</v>
      </c>
      <c r="H182" s="54">
        <v>2976513</v>
      </c>
      <c r="I182" s="54">
        <v>887157</v>
      </c>
      <c r="J182" s="54">
        <v>0.70194755</v>
      </c>
      <c r="K182" s="54">
        <v>0.29805245</v>
      </c>
      <c r="L182" s="54">
        <v>1292440</v>
      </c>
      <c r="M182" s="54">
        <v>-796916</v>
      </c>
      <c r="N182" s="54">
        <v>1.61659806</v>
      </c>
      <c r="O182" s="54">
        <v>-0.61659806</v>
      </c>
      <c r="P182" s="54">
        <v>1764</v>
      </c>
      <c r="Q182" s="54">
        <v>1764000</v>
      </c>
      <c r="R182" s="54">
        <v>17982216</v>
      </c>
      <c r="S182" s="54">
        <v>2836895.85</v>
      </c>
      <c r="T182" s="54">
        <v>1000</v>
      </c>
      <c r="U182" s="54">
        <v>10194</v>
      </c>
      <c r="V182" s="54">
        <v>1608.22</v>
      </c>
    </row>
    <row r="183" spans="1:22" ht="9">
      <c r="A183" s="54">
        <v>2884</v>
      </c>
      <c r="B183" s="54" t="s">
        <v>192</v>
      </c>
      <c r="C183" s="54">
        <v>4478537</v>
      </c>
      <c r="D183" s="54">
        <v>5790000</v>
      </c>
      <c r="E183" s="54">
        <v>1311463</v>
      </c>
      <c r="F183" s="54">
        <v>0.77349516</v>
      </c>
      <c r="G183" s="54">
        <v>0.22650484</v>
      </c>
      <c r="H183" s="54">
        <v>5953026</v>
      </c>
      <c r="I183" s="54">
        <v>1474489</v>
      </c>
      <c r="J183" s="54">
        <v>0.75231269</v>
      </c>
      <c r="K183" s="54">
        <v>0.24768731</v>
      </c>
      <c r="L183" s="54">
        <v>2584881</v>
      </c>
      <c r="M183" s="54">
        <v>-1893656</v>
      </c>
      <c r="N183" s="54">
        <v>1.73258924</v>
      </c>
      <c r="O183" s="54">
        <v>-0.73258924</v>
      </c>
      <c r="P183" s="54">
        <v>1295</v>
      </c>
      <c r="Q183" s="54">
        <v>1295000</v>
      </c>
      <c r="R183" s="54">
        <v>13201230</v>
      </c>
      <c r="S183" s="54">
        <v>2719447.07</v>
      </c>
      <c r="T183" s="54">
        <v>1000</v>
      </c>
      <c r="U183" s="54">
        <v>10194</v>
      </c>
      <c r="V183" s="54">
        <v>2099.96</v>
      </c>
    </row>
    <row r="184" spans="1:22" ht="9">
      <c r="A184" s="54">
        <v>2891</v>
      </c>
      <c r="B184" s="54" t="s">
        <v>193</v>
      </c>
      <c r="C184" s="54">
        <v>2115295</v>
      </c>
      <c r="D184" s="54">
        <v>1930000</v>
      </c>
      <c r="E184" s="54">
        <v>-185295</v>
      </c>
      <c r="F184" s="54">
        <v>1.09600777</v>
      </c>
      <c r="G184" s="54">
        <v>-0.09600777</v>
      </c>
      <c r="H184" s="54">
        <v>1984342</v>
      </c>
      <c r="I184" s="54">
        <v>-130953</v>
      </c>
      <c r="J184" s="54">
        <v>1.06599316</v>
      </c>
      <c r="K184" s="54">
        <v>-0.06599316</v>
      </c>
      <c r="L184" s="54">
        <v>861627</v>
      </c>
      <c r="M184" s="54">
        <v>-1253668</v>
      </c>
      <c r="N184" s="54">
        <v>2.45500083</v>
      </c>
      <c r="O184" s="54">
        <v>-1.45500083</v>
      </c>
      <c r="P184" s="54">
        <v>276</v>
      </c>
      <c r="Q184" s="54">
        <v>276000</v>
      </c>
      <c r="R184" s="54">
        <v>2813544</v>
      </c>
      <c r="S184" s="54">
        <v>902521.98</v>
      </c>
      <c r="T184" s="54">
        <v>1000</v>
      </c>
      <c r="U184" s="54">
        <v>10194</v>
      </c>
      <c r="V184" s="54">
        <v>3270.01</v>
      </c>
    </row>
    <row r="185" spans="1:22" ht="9">
      <c r="A185" s="54">
        <v>2898</v>
      </c>
      <c r="B185" s="54" t="s">
        <v>194</v>
      </c>
      <c r="C185" s="54">
        <v>955821</v>
      </c>
      <c r="D185" s="54">
        <v>1930000</v>
      </c>
      <c r="E185" s="54">
        <v>974179</v>
      </c>
      <c r="F185" s="54">
        <v>0.49524404</v>
      </c>
      <c r="G185" s="54">
        <v>0.50475596</v>
      </c>
      <c r="H185" s="54">
        <v>1984342</v>
      </c>
      <c r="I185" s="54">
        <v>1028521</v>
      </c>
      <c r="J185" s="54">
        <v>0.48168159</v>
      </c>
      <c r="K185" s="54">
        <v>0.51831841</v>
      </c>
      <c r="L185" s="54">
        <v>861627</v>
      </c>
      <c r="M185" s="54">
        <v>-94194</v>
      </c>
      <c r="N185" s="54">
        <v>1.10932109</v>
      </c>
      <c r="O185" s="54">
        <v>-0.10932109</v>
      </c>
      <c r="P185" s="54">
        <v>1574</v>
      </c>
      <c r="Q185" s="54">
        <v>1574000</v>
      </c>
      <c r="R185" s="54">
        <v>16045356</v>
      </c>
      <c r="S185" s="54">
        <v>3446886.53</v>
      </c>
      <c r="T185" s="54">
        <v>1000</v>
      </c>
      <c r="U185" s="54">
        <v>10194</v>
      </c>
      <c r="V185" s="54">
        <v>2189.89</v>
      </c>
    </row>
    <row r="186" spans="1:22" ht="9">
      <c r="A186" s="54">
        <v>3647</v>
      </c>
      <c r="B186" s="54" t="s">
        <v>195</v>
      </c>
      <c r="C186" s="54">
        <v>10808293</v>
      </c>
      <c r="D186" s="54">
        <v>5790000</v>
      </c>
      <c r="E186" s="54">
        <v>-5018293</v>
      </c>
      <c r="F186" s="54">
        <v>1.86671727</v>
      </c>
      <c r="G186" s="54">
        <v>-0.86671727</v>
      </c>
      <c r="H186" s="54">
        <v>5953026</v>
      </c>
      <c r="I186" s="54">
        <v>-4855267</v>
      </c>
      <c r="J186" s="54">
        <v>1.81559647</v>
      </c>
      <c r="K186" s="54">
        <v>-0.81559647</v>
      </c>
      <c r="L186" s="54">
        <v>2584881</v>
      </c>
      <c r="M186" s="54">
        <v>-8223412</v>
      </c>
      <c r="N186" s="54">
        <v>4.18135032</v>
      </c>
      <c r="O186" s="54">
        <v>-3.18135032</v>
      </c>
      <c r="P186" s="54">
        <v>722</v>
      </c>
      <c r="Q186" s="54">
        <v>722000</v>
      </c>
      <c r="R186" s="54">
        <v>7360068</v>
      </c>
      <c r="S186" s="54">
        <v>3147309.94</v>
      </c>
      <c r="T186" s="54">
        <v>1000</v>
      </c>
      <c r="U186" s="54">
        <v>10194</v>
      </c>
      <c r="V186" s="54">
        <v>4359.16</v>
      </c>
    </row>
    <row r="187" spans="1:22" ht="9">
      <c r="A187" s="54">
        <v>2912</v>
      </c>
      <c r="B187" s="54" t="s">
        <v>196</v>
      </c>
      <c r="C187" s="54">
        <v>520729</v>
      </c>
      <c r="D187" s="54">
        <v>1930000</v>
      </c>
      <c r="E187" s="54">
        <v>1409271</v>
      </c>
      <c r="F187" s="54">
        <v>0.26980777</v>
      </c>
      <c r="G187" s="54">
        <v>0.73019223</v>
      </c>
      <c r="H187" s="54">
        <v>1984342</v>
      </c>
      <c r="I187" s="54">
        <v>1463613</v>
      </c>
      <c r="J187" s="54">
        <v>0.26241898</v>
      </c>
      <c r="K187" s="54">
        <v>0.73758102</v>
      </c>
      <c r="L187" s="54">
        <v>861627</v>
      </c>
      <c r="M187" s="54">
        <v>340898</v>
      </c>
      <c r="N187" s="54">
        <v>0.60435548</v>
      </c>
      <c r="O187" s="54">
        <v>0.39564452</v>
      </c>
      <c r="P187" s="54">
        <v>1021</v>
      </c>
      <c r="Q187" s="54">
        <v>1021000</v>
      </c>
      <c r="R187" s="54">
        <v>10241374.41</v>
      </c>
      <c r="S187" s="54">
        <v>0</v>
      </c>
      <c r="T187" s="54">
        <v>1000</v>
      </c>
      <c r="U187" s="54">
        <v>10030.73</v>
      </c>
      <c r="V187" s="54">
        <v>0</v>
      </c>
    </row>
    <row r="188" spans="1:22" ht="9">
      <c r="A188" s="54">
        <v>2940</v>
      </c>
      <c r="B188" s="54" t="s">
        <v>197</v>
      </c>
      <c r="C188" s="54">
        <v>768301</v>
      </c>
      <c r="D188" s="54">
        <v>1930000</v>
      </c>
      <c r="E188" s="54">
        <v>1161699</v>
      </c>
      <c r="F188" s="54">
        <v>0.39808342</v>
      </c>
      <c r="G188" s="54">
        <v>0.60191658</v>
      </c>
      <c r="H188" s="54">
        <v>1984342</v>
      </c>
      <c r="I188" s="54">
        <v>1216041</v>
      </c>
      <c r="J188" s="54">
        <v>0.38718175</v>
      </c>
      <c r="K188" s="54">
        <v>0.61281825</v>
      </c>
      <c r="L188" s="54">
        <v>861627</v>
      </c>
      <c r="M188" s="54">
        <v>93326</v>
      </c>
      <c r="N188" s="54">
        <v>0.89168631</v>
      </c>
      <c r="O188" s="54">
        <v>0.10831369</v>
      </c>
      <c r="P188" s="54">
        <v>250</v>
      </c>
      <c r="Q188" s="54">
        <v>250000</v>
      </c>
      <c r="R188" s="54">
        <v>2548500</v>
      </c>
      <c r="S188" s="54">
        <v>643506.8</v>
      </c>
      <c r="T188" s="54">
        <v>1000</v>
      </c>
      <c r="U188" s="54">
        <v>10194</v>
      </c>
      <c r="V188" s="54">
        <v>2574.03</v>
      </c>
    </row>
    <row r="189" spans="1:22" ht="9">
      <c r="A189" s="54">
        <v>2961</v>
      </c>
      <c r="B189" s="54" t="s">
        <v>198</v>
      </c>
      <c r="C189" s="54">
        <v>565919</v>
      </c>
      <c r="D189" s="54">
        <v>1930000</v>
      </c>
      <c r="E189" s="54">
        <v>1364081</v>
      </c>
      <c r="F189" s="54">
        <v>0.29322228</v>
      </c>
      <c r="G189" s="54">
        <v>0.70677772</v>
      </c>
      <c r="H189" s="54">
        <v>1984342</v>
      </c>
      <c r="I189" s="54">
        <v>1418423</v>
      </c>
      <c r="J189" s="54">
        <v>0.28519227</v>
      </c>
      <c r="K189" s="54">
        <v>0.71480773</v>
      </c>
      <c r="L189" s="54">
        <v>861627</v>
      </c>
      <c r="M189" s="54">
        <v>295708</v>
      </c>
      <c r="N189" s="54">
        <v>0.65680277</v>
      </c>
      <c r="O189" s="54">
        <v>0.34319723</v>
      </c>
      <c r="P189" s="54">
        <v>418</v>
      </c>
      <c r="Q189" s="54">
        <v>418000</v>
      </c>
      <c r="R189" s="54">
        <v>4261092</v>
      </c>
      <c r="S189" s="54">
        <v>258649.9</v>
      </c>
      <c r="T189" s="54">
        <v>1000</v>
      </c>
      <c r="U189" s="54">
        <v>10194</v>
      </c>
      <c r="V189" s="54">
        <v>618.78</v>
      </c>
    </row>
    <row r="190" spans="1:22" ht="9">
      <c r="A190" s="54">
        <v>3087</v>
      </c>
      <c r="B190" s="54" t="s">
        <v>199</v>
      </c>
      <c r="C190" s="54">
        <v>7332973</v>
      </c>
      <c r="D190" s="54">
        <v>2895000</v>
      </c>
      <c r="E190" s="54">
        <v>-4437973</v>
      </c>
      <c r="F190" s="54">
        <v>2.53297858</v>
      </c>
      <c r="G190" s="54">
        <v>-1.53297858</v>
      </c>
      <c r="H190" s="54">
        <v>2976513</v>
      </c>
      <c r="I190" s="54">
        <v>-4356460</v>
      </c>
      <c r="J190" s="54">
        <v>2.46361195</v>
      </c>
      <c r="K190" s="54">
        <v>-1.46361195</v>
      </c>
      <c r="L190" s="54">
        <v>1292440</v>
      </c>
      <c r="M190" s="54">
        <v>-6040533</v>
      </c>
      <c r="N190" s="54">
        <v>5.67374346</v>
      </c>
      <c r="O190" s="54">
        <v>-4.67374346</v>
      </c>
      <c r="P190" s="54">
        <v>100</v>
      </c>
      <c r="Q190" s="54">
        <v>100000</v>
      </c>
      <c r="R190" s="54">
        <v>1019400</v>
      </c>
      <c r="S190" s="54">
        <v>962617.72</v>
      </c>
      <c r="T190" s="54">
        <v>1000</v>
      </c>
      <c r="U190" s="54">
        <v>10194</v>
      </c>
      <c r="V190" s="54">
        <v>9626.18</v>
      </c>
    </row>
    <row r="191" spans="1:22" ht="9">
      <c r="A191" s="54">
        <v>3094</v>
      </c>
      <c r="B191" s="54" t="s">
        <v>200</v>
      </c>
      <c r="C191" s="54">
        <v>13094133</v>
      </c>
      <c r="D191" s="54">
        <v>2895000</v>
      </c>
      <c r="E191" s="54">
        <v>-10199133</v>
      </c>
      <c r="F191" s="54">
        <v>4.52301658</v>
      </c>
      <c r="G191" s="54">
        <v>-3.52301658</v>
      </c>
      <c r="H191" s="54">
        <v>2976513</v>
      </c>
      <c r="I191" s="54">
        <v>-10117620</v>
      </c>
      <c r="J191" s="54">
        <v>4.39915196</v>
      </c>
      <c r="K191" s="54">
        <v>-3.39915196</v>
      </c>
      <c r="L191" s="54">
        <v>1292440</v>
      </c>
      <c r="M191" s="54">
        <v>-11801693</v>
      </c>
      <c r="N191" s="54">
        <v>10.13132757</v>
      </c>
      <c r="O191" s="54">
        <v>-9.13132757</v>
      </c>
      <c r="P191" s="54">
        <v>89</v>
      </c>
      <c r="Q191" s="54">
        <v>89000</v>
      </c>
      <c r="R191" s="54">
        <v>907266</v>
      </c>
      <c r="S191" s="54">
        <v>526509.8</v>
      </c>
      <c r="T191" s="54">
        <v>1000</v>
      </c>
      <c r="U191" s="54">
        <v>10194</v>
      </c>
      <c r="V191" s="54">
        <v>5915.84</v>
      </c>
    </row>
    <row r="192" spans="1:22" ht="9">
      <c r="A192" s="54">
        <v>3129</v>
      </c>
      <c r="B192" s="54" t="s">
        <v>201</v>
      </c>
      <c r="C192" s="54">
        <v>537670</v>
      </c>
      <c r="D192" s="54">
        <v>1930000</v>
      </c>
      <c r="E192" s="54">
        <v>1392330</v>
      </c>
      <c r="F192" s="54">
        <v>0.27858549</v>
      </c>
      <c r="G192" s="54">
        <v>0.72141451</v>
      </c>
      <c r="H192" s="54">
        <v>1984342</v>
      </c>
      <c r="I192" s="54">
        <v>1446672</v>
      </c>
      <c r="J192" s="54">
        <v>0.27095632</v>
      </c>
      <c r="K192" s="54">
        <v>0.72904368</v>
      </c>
      <c r="L192" s="54">
        <v>861627</v>
      </c>
      <c r="M192" s="54">
        <v>323957</v>
      </c>
      <c r="N192" s="54">
        <v>0.62401712</v>
      </c>
      <c r="O192" s="54">
        <v>0.37598288</v>
      </c>
      <c r="P192" s="54">
        <v>1296</v>
      </c>
      <c r="Q192" s="54">
        <v>1296000</v>
      </c>
      <c r="R192" s="54">
        <v>13211424</v>
      </c>
      <c r="S192" s="54">
        <v>200783.01</v>
      </c>
      <c r="T192" s="54">
        <v>1000</v>
      </c>
      <c r="U192" s="54">
        <v>10194</v>
      </c>
      <c r="V192" s="54">
        <v>154.93</v>
      </c>
    </row>
    <row r="193" spans="1:22" ht="9">
      <c r="A193" s="54">
        <v>3150</v>
      </c>
      <c r="B193" s="54" t="s">
        <v>202</v>
      </c>
      <c r="C193" s="54">
        <v>1125265</v>
      </c>
      <c r="D193" s="54">
        <v>1930000</v>
      </c>
      <c r="E193" s="54">
        <v>804735</v>
      </c>
      <c r="F193" s="54">
        <v>0.58303886</v>
      </c>
      <c r="G193" s="54">
        <v>0.41696114</v>
      </c>
      <c r="H193" s="54">
        <v>1984342</v>
      </c>
      <c r="I193" s="54">
        <v>859077</v>
      </c>
      <c r="J193" s="54">
        <v>0.56707211</v>
      </c>
      <c r="K193" s="54">
        <v>0.43292789</v>
      </c>
      <c r="L193" s="54">
        <v>861627</v>
      </c>
      <c r="M193" s="54">
        <v>-263638</v>
      </c>
      <c r="N193" s="54">
        <v>1.30597695</v>
      </c>
      <c r="O193" s="54">
        <v>-0.30597695</v>
      </c>
      <c r="P193" s="54">
        <v>1494</v>
      </c>
      <c r="Q193" s="54">
        <v>1494000</v>
      </c>
      <c r="R193" s="54">
        <v>15229836</v>
      </c>
      <c r="S193" s="54">
        <v>2247792.07</v>
      </c>
      <c r="T193" s="54">
        <v>1000</v>
      </c>
      <c r="U193" s="54">
        <v>10194</v>
      </c>
      <c r="V193" s="54">
        <v>1504.55</v>
      </c>
    </row>
    <row r="194" spans="1:22" ht="9">
      <c r="A194" s="54">
        <v>3171</v>
      </c>
      <c r="B194" s="54" t="s">
        <v>203</v>
      </c>
      <c r="C194" s="54">
        <v>647236</v>
      </c>
      <c r="D194" s="54">
        <v>1930000</v>
      </c>
      <c r="E194" s="54">
        <v>1282764</v>
      </c>
      <c r="F194" s="54">
        <v>0.33535544</v>
      </c>
      <c r="G194" s="54">
        <v>0.66464456</v>
      </c>
      <c r="H194" s="54">
        <v>1984342</v>
      </c>
      <c r="I194" s="54">
        <v>1337106</v>
      </c>
      <c r="J194" s="54">
        <v>0.3261716</v>
      </c>
      <c r="K194" s="54">
        <v>0.6738284</v>
      </c>
      <c r="L194" s="54">
        <v>861627</v>
      </c>
      <c r="M194" s="54">
        <v>214391</v>
      </c>
      <c r="N194" s="54">
        <v>0.75117887</v>
      </c>
      <c r="O194" s="54">
        <v>0.24882113</v>
      </c>
      <c r="P194" s="54">
        <v>1074</v>
      </c>
      <c r="Q194" s="54">
        <v>1074000</v>
      </c>
      <c r="R194" s="54">
        <v>10948356</v>
      </c>
      <c r="S194" s="54">
        <v>3135192.51</v>
      </c>
      <c r="T194" s="54">
        <v>1000</v>
      </c>
      <c r="U194" s="54">
        <v>10194</v>
      </c>
      <c r="V194" s="54">
        <v>2919.17</v>
      </c>
    </row>
    <row r="195" spans="1:22" ht="9">
      <c r="A195" s="54">
        <v>3206</v>
      </c>
      <c r="B195" s="54" t="s">
        <v>204</v>
      </c>
      <c r="C195" s="54">
        <v>513227</v>
      </c>
      <c r="D195" s="54">
        <v>1930000</v>
      </c>
      <c r="E195" s="54">
        <v>1416773</v>
      </c>
      <c r="F195" s="54">
        <v>0.26592073</v>
      </c>
      <c r="G195" s="54">
        <v>0.73407927</v>
      </c>
      <c r="H195" s="54">
        <v>1984342</v>
      </c>
      <c r="I195" s="54">
        <v>1471115</v>
      </c>
      <c r="J195" s="54">
        <v>0.25863838</v>
      </c>
      <c r="K195" s="54">
        <v>0.74136162</v>
      </c>
      <c r="L195" s="54">
        <v>861627</v>
      </c>
      <c r="M195" s="54">
        <v>348400</v>
      </c>
      <c r="N195" s="54">
        <v>0.5956487</v>
      </c>
      <c r="O195" s="54">
        <v>0.4043513</v>
      </c>
      <c r="P195" s="54">
        <v>516</v>
      </c>
      <c r="Q195" s="54">
        <v>516000</v>
      </c>
      <c r="R195" s="54">
        <v>5113167.03</v>
      </c>
      <c r="S195" s="54">
        <v>0</v>
      </c>
      <c r="T195" s="54">
        <v>1000</v>
      </c>
      <c r="U195" s="54">
        <v>9909.24</v>
      </c>
      <c r="V195" s="54">
        <v>0</v>
      </c>
    </row>
    <row r="196" spans="1:22" ht="9">
      <c r="A196" s="54">
        <v>3213</v>
      </c>
      <c r="B196" s="54" t="s">
        <v>205</v>
      </c>
      <c r="C196" s="54">
        <v>949098</v>
      </c>
      <c r="D196" s="54">
        <v>1930000</v>
      </c>
      <c r="E196" s="54">
        <v>980902</v>
      </c>
      <c r="F196" s="54">
        <v>0.49176062</v>
      </c>
      <c r="G196" s="54">
        <v>0.50823938</v>
      </c>
      <c r="H196" s="54">
        <v>1984342</v>
      </c>
      <c r="I196" s="54">
        <v>1035244</v>
      </c>
      <c r="J196" s="54">
        <v>0.47829356</v>
      </c>
      <c r="K196" s="54">
        <v>0.52170644</v>
      </c>
      <c r="L196" s="54">
        <v>861627</v>
      </c>
      <c r="M196" s="54">
        <v>-87471</v>
      </c>
      <c r="N196" s="54">
        <v>1.10151841</v>
      </c>
      <c r="O196" s="54">
        <v>-0.10151841</v>
      </c>
      <c r="P196" s="54">
        <v>477</v>
      </c>
      <c r="Q196" s="54">
        <v>477000</v>
      </c>
      <c r="R196" s="54">
        <v>4862538</v>
      </c>
      <c r="S196" s="54">
        <v>516548.74</v>
      </c>
      <c r="T196" s="54">
        <v>1000</v>
      </c>
      <c r="U196" s="54">
        <v>10194</v>
      </c>
      <c r="V196" s="54">
        <v>1082.91</v>
      </c>
    </row>
    <row r="197" spans="1:22" ht="9">
      <c r="A197" s="54">
        <v>3220</v>
      </c>
      <c r="B197" s="54" t="s">
        <v>206</v>
      </c>
      <c r="C197" s="54">
        <v>732603</v>
      </c>
      <c r="D197" s="54">
        <v>1930000</v>
      </c>
      <c r="E197" s="54">
        <v>1197397</v>
      </c>
      <c r="F197" s="54">
        <v>0.37958705</v>
      </c>
      <c r="G197" s="54">
        <v>0.62041295</v>
      </c>
      <c r="H197" s="54">
        <v>1984342</v>
      </c>
      <c r="I197" s="54">
        <v>1251739</v>
      </c>
      <c r="J197" s="54">
        <v>0.3691919</v>
      </c>
      <c r="K197" s="54">
        <v>0.6308081</v>
      </c>
      <c r="L197" s="54">
        <v>861627</v>
      </c>
      <c r="M197" s="54">
        <v>129024</v>
      </c>
      <c r="N197" s="54">
        <v>0.85025539</v>
      </c>
      <c r="O197" s="54">
        <v>0.14974461</v>
      </c>
      <c r="P197" s="54">
        <v>1831</v>
      </c>
      <c r="Q197" s="54">
        <v>1831000</v>
      </c>
      <c r="R197" s="54">
        <v>18665214</v>
      </c>
      <c r="S197" s="54">
        <v>2356941.81</v>
      </c>
      <c r="T197" s="54">
        <v>1000</v>
      </c>
      <c r="U197" s="54">
        <v>10194</v>
      </c>
      <c r="V197" s="54">
        <v>1287.24</v>
      </c>
    </row>
    <row r="198" spans="1:22" ht="9">
      <c r="A198" s="54">
        <v>3269</v>
      </c>
      <c r="B198" s="54" t="s">
        <v>207</v>
      </c>
      <c r="C198" s="54">
        <v>1356184</v>
      </c>
      <c r="D198" s="54">
        <v>1930000</v>
      </c>
      <c r="E198" s="54">
        <v>573816</v>
      </c>
      <c r="F198" s="54">
        <v>0.70268601</v>
      </c>
      <c r="G198" s="54">
        <v>0.29731399</v>
      </c>
      <c r="H198" s="54">
        <v>1984342</v>
      </c>
      <c r="I198" s="54">
        <v>628158</v>
      </c>
      <c r="J198" s="54">
        <v>0.68344267</v>
      </c>
      <c r="K198" s="54">
        <v>0.31655733</v>
      </c>
      <c r="L198" s="54">
        <v>861627</v>
      </c>
      <c r="M198" s="54">
        <v>-494557</v>
      </c>
      <c r="N198" s="54">
        <v>1.57398039</v>
      </c>
      <c r="O198" s="54">
        <v>-0.57398039</v>
      </c>
      <c r="P198" s="54">
        <v>26904</v>
      </c>
      <c r="Q198" s="54">
        <v>26904000</v>
      </c>
      <c r="R198" s="54">
        <v>274259376</v>
      </c>
      <c r="S198" s="54">
        <v>96209217.07</v>
      </c>
      <c r="T198" s="54">
        <v>1000</v>
      </c>
      <c r="U198" s="54">
        <v>10194</v>
      </c>
      <c r="V198" s="54">
        <v>3576.02</v>
      </c>
    </row>
    <row r="199" spans="1:22" ht="9">
      <c r="A199" s="54">
        <v>3276</v>
      </c>
      <c r="B199" s="54" t="s">
        <v>208</v>
      </c>
      <c r="C199" s="54">
        <v>673490</v>
      </c>
      <c r="D199" s="54">
        <v>1930000</v>
      </c>
      <c r="E199" s="54">
        <v>1256510</v>
      </c>
      <c r="F199" s="54">
        <v>0.34895855</v>
      </c>
      <c r="G199" s="54">
        <v>0.65104145</v>
      </c>
      <c r="H199" s="54">
        <v>1984342</v>
      </c>
      <c r="I199" s="54">
        <v>1310852</v>
      </c>
      <c r="J199" s="54">
        <v>0.33940218</v>
      </c>
      <c r="K199" s="54">
        <v>0.66059782</v>
      </c>
      <c r="L199" s="54">
        <v>861627</v>
      </c>
      <c r="M199" s="54">
        <v>188137</v>
      </c>
      <c r="N199" s="54">
        <v>0.78164914</v>
      </c>
      <c r="O199" s="54">
        <v>0.21835086</v>
      </c>
      <c r="P199" s="54">
        <v>661</v>
      </c>
      <c r="Q199" s="54">
        <v>661000</v>
      </c>
      <c r="R199" s="54">
        <v>6738234</v>
      </c>
      <c r="S199" s="54">
        <v>333617.84</v>
      </c>
      <c r="T199" s="54">
        <v>1000</v>
      </c>
      <c r="U199" s="54">
        <v>10194</v>
      </c>
      <c r="V199" s="54">
        <v>504.72</v>
      </c>
    </row>
    <row r="200" spans="1:22" ht="9">
      <c r="A200" s="54">
        <v>3290</v>
      </c>
      <c r="B200" s="54" t="s">
        <v>209</v>
      </c>
      <c r="C200" s="54">
        <v>638924</v>
      </c>
      <c r="D200" s="54">
        <v>1930000</v>
      </c>
      <c r="E200" s="54">
        <v>1291076</v>
      </c>
      <c r="F200" s="54">
        <v>0.3310487</v>
      </c>
      <c r="G200" s="54">
        <v>0.6689513</v>
      </c>
      <c r="H200" s="54">
        <v>1984342</v>
      </c>
      <c r="I200" s="54">
        <v>1345418</v>
      </c>
      <c r="J200" s="54">
        <v>0.3219828</v>
      </c>
      <c r="K200" s="54">
        <v>0.6780172</v>
      </c>
      <c r="L200" s="54">
        <v>861627</v>
      </c>
      <c r="M200" s="54">
        <v>222703</v>
      </c>
      <c r="N200" s="54">
        <v>0.74153201</v>
      </c>
      <c r="O200" s="54">
        <v>0.25846799</v>
      </c>
      <c r="P200" s="54">
        <v>5233</v>
      </c>
      <c r="Q200" s="54">
        <v>5233000</v>
      </c>
      <c r="R200" s="54">
        <v>52038361.52</v>
      </c>
      <c r="S200" s="54">
        <v>0</v>
      </c>
      <c r="T200" s="54">
        <v>1000</v>
      </c>
      <c r="U200" s="54">
        <v>9944.27</v>
      </c>
      <c r="V200" s="54">
        <v>0</v>
      </c>
    </row>
    <row r="201" spans="1:22" ht="9">
      <c r="A201" s="54">
        <v>3297</v>
      </c>
      <c r="B201" s="54" t="s">
        <v>210</v>
      </c>
      <c r="C201" s="54">
        <v>902779</v>
      </c>
      <c r="D201" s="54">
        <v>1930000</v>
      </c>
      <c r="E201" s="54">
        <v>1027221</v>
      </c>
      <c r="F201" s="54">
        <v>0.46776114</v>
      </c>
      <c r="G201" s="54">
        <v>0.53223886</v>
      </c>
      <c r="H201" s="54">
        <v>1984342</v>
      </c>
      <c r="I201" s="54">
        <v>1081563</v>
      </c>
      <c r="J201" s="54">
        <v>0.45495131</v>
      </c>
      <c r="K201" s="54">
        <v>0.54504869</v>
      </c>
      <c r="L201" s="54">
        <v>861627</v>
      </c>
      <c r="M201" s="54">
        <v>-41152</v>
      </c>
      <c r="N201" s="54">
        <v>1.04776081</v>
      </c>
      <c r="O201" s="54">
        <v>-0.04776081</v>
      </c>
      <c r="P201" s="54">
        <v>1254</v>
      </c>
      <c r="Q201" s="54">
        <v>1254000</v>
      </c>
      <c r="R201" s="54">
        <v>12783276</v>
      </c>
      <c r="S201" s="54">
        <v>2810826.35</v>
      </c>
      <c r="T201" s="54">
        <v>1000</v>
      </c>
      <c r="U201" s="54">
        <v>10194</v>
      </c>
      <c r="V201" s="54">
        <v>2241.49</v>
      </c>
    </row>
    <row r="202" spans="1:22" ht="9">
      <c r="A202" s="54">
        <v>1897</v>
      </c>
      <c r="B202" s="54" t="s">
        <v>211</v>
      </c>
      <c r="C202" s="54">
        <v>2697640</v>
      </c>
      <c r="D202" s="54">
        <v>2895000</v>
      </c>
      <c r="E202" s="54">
        <v>197360</v>
      </c>
      <c r="F202" s="54">
        <v>0.93182729</v>
      </c>
      <c r="G202" s="54">
        <v>0.06817271</v>
      </c>
      <c r="H202" s="54">
        <v>2976513</v>
      </c>
      <c r="I202" s="54">
        <v>278873</v>
      </c>
      <c r="J202" s="54">
        <v>0.90630883</v>
      </c>
      <c r="K202" s="54">
        <v>0.09369117</v>
      </c>
      <c r="L202" s="54">
        <v>1292440</v>
      </c>
      <c r="M202" s="54">
        <v>-1405200</v>
      </c>
      <c r="N202" s="54">
        <v>2.08724583</v>
      </c>
      <c r="O202" s="54">
        <v>-1.08724583</v>
      </c>
      <c r="P202" s="54">
        <v>414</v>
      </c>
      <c r="Q202" s="54">
        <v>414000</v>
      </c>
      <c r="R202" s="54">
        <v>4220316</v>
      </c>
      <c r="S202" s="54">
        <v>3648629.72</v>
      </c>
      <c r="T202" s="54">
        <v>1000</v>
      </c>
      <c r="U202" s="54">
        <v>10194</v>
      </c>
      <c r="V202" s="54">
        <v>8813.12</v>
      </c>
    </row>
    <row r="203" spans="1:22" ht="9">
      <c r="A203" s="54">
        <v>3304</v>
      </c>
      <c r="B203" s="54" t="s">
        <v>212</v>
      </c>
      <c r="C203" s="54">
        <v>738402</v>
      </c>
      <c r="D203" s="54">
        <v>1930000</v>
      </c>
      <c r="E203" s="54">
        <v>1191598</v>
      </c>
      <c r="F203" s="54">
        <v>0.38259171</v>
      </c>
      <c r="G203" s="54">
        <v>0.61740829</v>
      </c>
      <c r="H203" s="54">
        <v>1984342</v>
      </c>
      <c r="I203" s="54">
        <v>1245940</v>
      </c>
      <c r="J203" s="54">
        <v>0.37211428</v>
      </c>
      <c r="K203" s="54">
        <v>0.62788572</v>
      </c>
      <c r="L203" s="54">
        <v>861627</v>
      </c>
      <c r="M203" s="54">
        <v>123225</v>
      </c>
      <c r="N203" s="54">
        <v>0.85698568</v>
      </c>
      <c r="O203" s="54">
        <v>0.14301432</v>
      </c>
      <c r="P203" s="54">
        <v>706</v>
      </c>
      <c r="Q203" s="54">
        <v>706000</v>
      </c>
      <c r="R203" s="54">
        <v>7196964</v>
      </c>
      <c r="S203" s="54">
        <v>1656048.3</v>
      </c>
      <c r="T203" s="54">
        <v>1000</v>
      </c>
      <c r="U203" s="54">
        <v>10194</v>
      </c>
      <c r="V203" s="54">
        <v>2345.68</v>
      </c>
    </row>
    <row r="204" spans="1:22" ht="9">
      <c r="A204" s="54">
        <v>3311</v>
      </c>
      <c r="B204" s="54" t="s">
        <v>213</v>
      </c>
      <c r="C204" s="54">
        <v>606685</v>
      </c>
      <c r="D204" s="54">
        <v>1930000</v>
      </c>
      <c r="E204" s="54">
        <v>1323315</v>
      </c>
      <c r="F204" s="54">
        <v>0.31434456</v>
      </c>
      <c r="G204" s="54">
        <v>0.68565544</v>
      </c>
      <c r="H204" s="54">
        <v>1984342</v>
      </c>
      <c r="I204" s="54">
        <v>1377657</v>
      </c>
      <c r="J204" s="54">
        <v>0.30573611</v>
      </c>
      <c r="K204" s="54">
        <v>0.69426389</v>
      </c>
      <c r="L204" s="54">
        <v>861627</v>
      </c>
      <c r="M204" s="54">
        <v>254942</v>
      </c>
      <c r="N204" s="54">
        <v>0.70411559</v>
      </c>
      <c r="O204" s="54">
        <v>0.29588441</v>
      </c>
      <c r="P204" s="54">
        <v>2138</v>
      </c>
      <c r="Q204" s="54">
        <v>2138000</v>
      </c>
      <c r="R204" s="54">
        <v>21794772</v>
      </c>
      <c r="S204" s="54">
        <v>2889190.39</v>
      </c>
      <c r="T204" s="54">
        <v>1000</v>
      </c>
      <c r="U204" s="54">
        <v>10194</v>
      </c>
      <c r="V204" s="54">
        <v>1351.35</v>
      </c>
    </row>
    <row r="205" spans="1:22" ht="9">
      <c r="A205" s="54">
        <v>3318</v>
      </c>
      <c r="B205" s="54" t="s">
        <v>214</v>
      </c>
      <c r="C205" s="54">
        <v>684794</v>
      </c>
      <c r="D205" s="54">
        <v>1930000</v>
      </c>
      <c r="E205" s="54">
        <v>1245206</v>
      </c>
      <c r="F205" s="54">
        <v>0.35481554</v>
      </c>
      <c r="G205" s="54">
        <v>0.64518446</v>
      </c>
      <c r="H205" s="54">
        <v>1984342</v>
      </c>
      <c r="I205" s="54">
        <v>1299548</v>
      </c>
      <c r="J205" s="54">
        <v>0.34509878</v>
      </c>
      <c r="K205" s="54">
        <v>0.65490122</v>
      </c>
      <c r="L205" s="54">
        <v>861627</v>
      </c>
      <c r="M205" s="54">
        <v>176833</v>
      </c>
      <c r="N205" s="54">
        <v>0.7947685</v>
      </c>
      <c r="O205" s="54">
        <v>0.2052315</v>
      </c>
      <c r="P205" s="54">
        <v>508</v>
      </c>
      <c r="Q205" s="54">
        <v>508000</v>
      </c>
      <c r="R205" s="54">
        <v>4727006.29</v>
      </c>
      <c r="S205" s="54">
        <v>0</v>
      </c>
      <c r="T205" s="54">
        <v>1000</v>
      </c>
      <c r="U205" s="54">
        <v>9305.13</v>
      </c>
      <c r="V205" s="54">
        <v>0</v>
      </c>
    </row>
    <row r="206" spans="1:22" ht="9">
      <c r="A206" s="54">
        <v>3325</v>
      </c>
      <c r="B206" s="54" t="s">
        <v>215</v>
      </c>
      <c r="C206" s="54">
        <v>1020808</v>
      </c>
      <c r="D206" s="54">
        <v>1930000</v>
      </c>
      <c r="E206" s="54">
        <v>909192</v>
      </c>
      <c r="F206" s="54">
        <v>0.52891606</v>
      </c>
      <c r="G206" s="54">
        <v>0.47108394</v>
      </c>
      <c r="H206" s="54">
        <v>1984342</v>
      </c>
      <c r="I206" s="54">
        <v>963534</v>
      </c>
      <c r="J206" s="54">
        <v>0.51443148</v>
      </c>
      <c r="K206" s="54">
        <v>0.48556852</v>
      </c>
      <c r="L206" s="54">
        <v>861627</v>
      </c>
      <c r="M206" s="54">
        <v>-159181</v>
      </c>
      <c r="N206" s="54">
        <v>1.18474467</v>
      </c>
      <c r="O206" s="54">
        <v>-0.18474467</v>
      </c>
      <c r="P206" s="54">
        <v>802</v>
      </c>
      <c r="Q206" s="54">
        <v>802000</v>
      </c>
      <c r="R206" s="54">
        <v>8077522.12</v>
      </c>
      <c r="S206" s="54">
        <v>0</v>
      </c>
      <c r="T206" s="54">
        <v>1000</v>
      </c>
      <c r="U206" s="54">
        <v>10071.72</v>
      </c>
      <c r="V206" s="54">
        <v>0</v>
      </c>
    </row>
    <row r="207" spans="1:22" ht="9">
      <c r="A207" s="54">
        <v>3332</v>
      </c>
      <c r="B207" s="54" t="s">
        <v>216</v>
      </c>
      <c r="C207" s="54">
        <v>620083</v>
      </c>
      <c r="D207" s="54">
        <v>1930000</v>
      </c>
      <c r="E207" s="54">
        <v>1309917</v>
      </c>
      <c r="F207" s="54">
        <v>0.32128653</v>
      </c>
      <c r="G207" s="54">
        <v>0.67871347</v>
      </c>
      <c r="H207" s="54">
        <v>1984342</v>
      </c>
      <c r="I207" s="54">
        <v>1364259</v>
      </c>
      <c r="J207" s="54">
        <v>0.31248797</v>
      </c>
      <c r="K207" s="54">
        <v>0.68751203</v>
      </c>
      <c r="L207" s="54">
        <v>861627</v>
      </c>
      <c r="M207" s="54">
        <v>241544</v>
      </c>
      <c r="N207" s="54">
        <v>0.71966524</v>
      </c>
      <c r="O207" s="54">
        <v>0.28033476</v>
      </c>
      <c r="P207" s="54">
        <v>983</v>
      </c>
      <c r="Q207" s="54">
        <v>983000</v>
      </c>
      <c r="R207" s="54">
        <v>10020702</v>
      </c>
      <c r="S207" s="54">
        <v>1880383.87</v>
      </c>
      <c r="T207" s="54">
        <v>1000</v>
      </c>
      <c r="U207" s="54">
        <v>10194</v>
      </c>
      <c r="V207" s="54">
        <v>1912.9</v>
      </c>
    </row>
    <row r="208" spans="1:22" ht="9">
      <c r="A208" s="54">
        <v>3339</v>
      </c>
      <c r="B208" s="54" t="s">
        <v>217</v>
      </c>
      <c r="C208" s="54">
        <v>749388</v>
      </c>
      <c r="D208" s="54">
        <v>1930000</v>
      </c>
      <c r="E208" s="54">
        <v>1180612</v>
      </c>
      <c r="F208" s="54">
        <v>0.38828394</v>
      </c>
      <c r="G208" s="54">
        <v>0.61171606</v>
      </c>
      <c r="H208" s="54">
        <v>1984342</v>
      </c>
      <c r="I208" s="54">
        <v>1234954</v>
      </c>
      <c r="J208" s="54">
        <v>0.37765063</v>
      </c>
      <c r="K208" s="54">
        <v>0.62234937</v>
      </c>
      <c r="L208" s="54">
        <v>861627</v>
      </c>
      <c r="M208" s="54">
        <v>112239</v>
      </c>
      <c r="N208" s="54">
        <v>0.86973598</v>
      </c>
      <c r="O208" s="54">
        <v>0.13026402</v>
      </c>
      <c r="P208" s="54">
        <v>3922</v>
      </c>
      <c r="Q208" s="54">
        <v>3922000</v>
      </c>
      <c r="R208" s="54">
        <v>39980868</v>
      </c>
      <c r="S208" s="54">
        <v>5135082.47</v>
      </c>
      <c r="T208" s="54">
        <v>1000</v>
      </c>
      <c r="U208" s="54">
        <v>10194</v>
      </c>
      <c r="V208" s="54">
        <v>1309.3</v>
      </c>
    </row>
    <row r="209" spans="1:22" ht="9">
      <c r="A209" s="54">
        <v>3360</v>
      </c>
      <c r="B209" s="54" t="s">
        <v>218</v>
      </c>
      <c r="C209" s="54">
        <v>712012</v>
      </c>
      <c r="D209" s="54">
        <v>1930000</v>
      </c>
      <c r="E209" s="54">
        <v>1217988</v>
      </c>
      <c r="F209" s="54">
        <v>0.36891813</v>
      </c>
      <c r="G209" s="54">
        <v>0.63108187</v>
      </c>
      <c r="H209" s="54">
        <v>1984342</v>
      </c>
      <c r="I209" s="54">
        <v>1272330</v>
      </c>
      <c r="J209" s="54">
        <v>0.35881516</v>
      </c>
      <c r="K209" s="54">
        <v>0.64118484</v>
      </c>
      <c r="L209" s="54">
        <v>861627</v>
      </c>
      <c r="M209" s="54">
        <v>149615</v>
      </c>
      <c r="N209" s="54">
        <v>0.82635758</v>
      </c>
      <c r="O209" s="54">
        <v>0.17364242</v>
      </c>
      <c r="P209" s="54">
        <v>1410</v>
      </c>
      <c r="Q209" s="54">
        <v>1410000</v>
      </c>
      <c r="R209" s="54">
        <v>14373540</v>
      </c>
      <c r="S209" s="54">
        <v>2703705.57</v>
      </c>
      <c r="T209" s="54">
        <v>1000</v>
      </c>
      <c r="U209" s="54">
        <v>10194</v>
      </c>
      <c r="V209" s="54">
        <v>1917.52</v>
      </c>
    </row>
    <row r="210" spans="1:22" ht="9">
      <c r="A210" s="54">
        <v>3367</v>
      </c>
      <c r="B210" s="54" t="s">
        <v>219</v>
      </c>
      <c r="C210" s="54">
        <v>784331</v>
      </c>
      <c r="D210" s="54">
        <v>1930000</v>
      </c>
      <c r="E210" s="54">
        <v>1145669</v>
      </c>
      <c r="F210" s="54">
        <v>0.40638912</v>
      </c>
      <c r="G210" s="54">
        <v>0.59361088</v>
      </c>
      <c r="H210" s="54">
        <v>1984342</v>
      </c>
      <c r="I210" s="54">
        <v>1200011</v>
      </c>
      <c r="J210" s="54">
        <v>0.39525999</v>
      </c>
      <c r="K210" s="54">
        <v>0.60474001</v>
      </c>
      <c r="L210" s="54">
        <v>861627</v>
      </c>
      <c r="M210" s="54">
        <v>77296</v>
      </c>
      <c r="N210" s="54">
        <v>0.91029065</v>
      </c>
      <c r="O210" s="54">
        <v>0.08970935</v>
      </c>
      <c r="P210" s="54">
        <v>1057</v>
      </c>
      <c r="Q210" s="54">
        <v>1057000</v>
      </c>
      <c r="R210" s="54">
        <v>10775058</v>
      </c>
      <c r="S210" s="54">
        <v>3087843.14</v>
      </c>
      <c r="T210" s="54">
        <v>1000</v>
      </c>
      <c r="U210" s="54">
        <v>10194</v>
      </c>
      <c r="V210" s="54">
        <v>2921.33</v>
      </c>
    </row>
    <row r="211" spans="1:22" ht="9">
      <c r="A211" s="54">
        <v>3381</v>
      </c>
      <c r="B211" s="54" t="s">
        <v>220</v>
      </c>
      <c r="C211" s="54">
        <v>869514</v>
      </c>
      <c r="D211" s="54">
        <v>1930000</v>
      </c>
      <c r="E211" s="54">
        <v>1060486</v>
      </c>
      <c r="F211" s="54">
        <v>0.45052539</v>
      </c>
      <c r="G211" s="54">
        <v>0.54947461</v>
      </c>
      <c r="H211" s="54">
        <v>1984342</v>
      </c>
      <c r="I211" s="54">
        <v>1114828</v>
      </c>
      <c r="J211" s="54">
        <v>0.43818757</v>
      </c>
      <c r="K211" s="54">
        <v>0.56181243</v>
      </c>
      <c r="L211" s="54">
        <v>861627</v>
      </c>
      <c r="M211" s="54">
        <v>-7887</v>
      </c>
      <c r="N211" s="54">
        <v>1.00915361</v>
      </c>
      <c r="O211" s="54">
        <v>-0.00915361</v>
      </c>
      <c r="P211" s="54">
        <v>2367</v>
      </c>
      <c r="Q211" s="54">
        <v>2367000</v>
      </c>
      <c r="R211" s="54">
        <v>24129198</v>
      </c>
      <c r="S211" s="54">
        <v>3570009.69</v>
      </c>
      <c r="T211" s="54">
        <v>1000</v>
      </c>
      <c r="U211" s="54">
        <v>10194</v>
      </c>
      <c r="V211" s="54">
        <v>1508.24</v>
      </c>
    </row>
    <row r="212" spans="1:22" ht="9">
      <c r="A212" s="54">
        <v>3409</v>
      </c>
      <c r="B212" s="54" t="s">
        <v>221</v>
      </c>
      <c r="C212" s="54">
        <v>491668</v>
      </c>
      <c r="D212" s="54">
        <v>1930000</v>
      </c>
      <c r="E212" s="54">
        <v>1438332</v>
      </c>
      <c r="F212" s="54">
        <v>0.25475026</v>
      </c>
      <c r="G212" s="54">
        <v>0.74524974</v>
      </c>
      <c r="H212" s="54">
        <v>1984342</v>
      </c>
      <c r="I212" s="54">
        <v>1492674</v>
      </c>
      <c r="J212" s="54">
        <v>0.24777382</v>
      </c>
      <c r="K212" s="54">
        <v>0.75222618</v>
      </c>
      <c r="L212" s="54">
        <v>861627</v>
      </c>
      <c r="M212" s="54">
        <v>369959</v>
      </c>
      <c r="N212" s="54">
        <v>0.57062743</v>
      </c>
      <c r="O212" s="54">
        <v>0.42937257</v>
      </c>
      <c r="P212" s="54">
        <v>2239</v>
      </c>
      <c r="Q212" s="54">
        <v>2239000</v>
      </c>
      <c r="R212" s="54">
        <v>18663161.81</v>
      </c>
      <c r="S212" s="54">
        <v>0</v>
      </c>
      <c r="T212" s="54">
        <v>1000</v>
      </c>
      <c r="U212" s="54">
        <v>8335.49</v>
      </c>
      <c r="V212" s="54">
        <v>0</v>
      </c>
    </row>
    <row r="213" spans="1:22" ht="9">
      <c r="A213" s="54">
        <v>3427</v>
      </c>
      <c r="B213" s="54" t="s">
        <v>222</v>
      </c>
      <c r="C213" s="54">
        <v>549773</v>
      </c>
      <c r="D213" s="54">
        <v>1930000</v>
      </c>
      <c r="E213" s="54">
        <v>1380227</v>
      </c>
      <c r="F213" s="54">
        <v>0.28485648</v>
      </c>
      <c r="G213" s="54">
        <v>0.71514352</v>
      </c>
      <c r="H213" s="54">
        <v>1984342</v>
      </c>
      <c r="I213" s="54">
        <v>1434569</v>
      </c>
      <c r="J213" s="54">
        <v>0.27705557</v>
      </c>
      <c r="K213" s="54">
        <v>0.72294443</v>
      </c>
      <c r="L213" s="54">
        <v>861627</v>
      </c>
      <c r="M213" s="54">
        <v>311854</v>
      </c>
      <c r="N213" s="54">
        <v>0.6380638</v>
      </c>
      <c r="O213" s="54">
        <v>0.3619362</v>
      </c>
      <c r="P213" s="54">
        <v>277</v>
      </c>
      <c r="Q213" s="54">
        <v>277000</v>
      </c>
      <c r="R213" s="54">
        <v>2626800.29</v>
      </c>
      <c r="S213" s="54">
        <v>0</v>
      </c>
      <c r="T213" s="54">
        <v>1000</v>
      </c>
      <c r="U213" s="54">
        <v>9483.03</v>
      </c>
      <c r="V213" s="54">
        <v>0</v>
      </c>
    </row>
    <row r="214" spans="1:22" ht="9">
      <c r="A214" s="54">
        <v>3428</v>
      </c>
      <c r="B214" s="54" t="s">
        <v>223</v>
      </c>
      <c r="C214" s="54">
        <v>597394</v>
      </c>
      <c r="D214" s="54">
        <v>1930000</v>
      </c>
      <c r="E214" s="54">
        <v>1332606</v>
      </c>
      <c r="F214" s="54">
        <v>0.30953057</v>
      </c>
      <c r="G214" s="54">
        <v>0.69046943</v>
      </c>
      <c r="H214" s="54">
        <v>1984342</v>
      </c>
      <c r="I214" s="54">
        <v>1386948</v>
      </c>
      <c r="J214" s="54">
        <v>0.30105395</v>
      </c>
      <c r="K214" s="54">
        <v>0.69894605</v>
      </c>
      <c r="L214" s="54">
        <v>861627</v>
      </c>
      <c r="M214" s="54">
        <v>264233</v>
      </c>
      <c r="N214" s="54">
        <v>0.6933325</v>
      </c>
      <c r="O214" s="54">
        <v>0.3066675</v>
      </c>
      <c r="P214" s="54">
        <v>749</v>
      </c>
      <c r="Q214" s="54">
        <v>749000</v>
      </c>
      <c r="R214" s="54">
        <v>7635306</v>
      </c>
      <c r="S214" s="54">
        <v>2305466.32</v>
      </c>
      <c r="T214" s="54">
        <v>1000</v>
      </c>
      <c r="U214" s="54">
        <v>10194</v>
      </c>
      <c r="V214" s="54">
        <v>3078.06</v>
      </c>
    </row>
    <row r="215" spans="1:22" ht="9">
      <c r="A215" s="54">
        <v>3430</v>
      </c>
      <c r="B215" s="54" t="s">
        <v>224</v>
      </c>
      <c r="C215" s="54">
        <v>508025</v>
      </c>
      <c r="D215" s="54">
        <v>1930000</v>
      </c>
      <c r="E215" s="54">
        <v>1421975</v>
      </c>
      <c r="F215" s="54">
        <v>0.26322539</v>
      </c>
      <c r="G215" s="54">
        <v>0.73677461</v>
      </c>
      <c r="H215" s="54">
        <v>1984342</v>
      </c>
      <c r="I215" s="54">
        <v>1476317</v>
      </c>
      <c r="J215" s="54">
        <v>0.25601686</v>
      </c>
      <c r="K215" s="54">
        <v>0.74398314</v>
      </c>
      <c r="L215" s="54">
        <v>861627</v>
      </c>
      <c r="M215" s="54">
        <v>353602</v>
      </c>
      <c r="N215" s="54">
        <v>0.58961128</v>
      </c>
      <c r="O215" s="54">
        <v>0.41038872</v>
      </c>
      <c r="P215" s="54">
        <v>3542</v>
      </c>
      <c r="Q215" s="54">
        <v>3542000</v>
      </c>
      <c r="R215" s="54">
        <v>36107148</v>
      </c>
      <c r="S215" s="54">
        <v>9166872.62</v>
      </c>
      <c r="T215" s="54">
        <v>1000</v>
      </c>
      <c r="U215" s="54">
        <v>10194</v>
      </c>
      <c r="V215" s="54">
        <v>2588.05</v>
      </c>
    </row>
    <row r="216" spans="1:22" ht="9">
      <c r="A216" s="54">
        <v>3434</v>
      </c>
      <c r="B216" s="54" t="s">
        <v>225</v>
      </c>
      <c r="C216" s="54">
        <v>496158</v>
      </c>
      <c r="D216" s="54">
        <v>1930000</v>
      </c>
      <c r="E216" s="54">
        <v>1433842</v>
      </c>
      <c r="F216" s="54">
        <v>0.25707668</v>
      </c>
      <c r="G216" s="54">
        <v>0.74292332</v>
      </c>
      <c r="H216" s="54">
        <v>1984342</v>
      </c>
      <c r="I216" s="54">
        <v>1488184</v>
      </c>
      <c r="J216" s="54">
        <v>0.25003654</v>
      </c>
      <c r="K216" s="54">
        <v>0.74996346</v>
      </c>
      <c r="L216" s="54">
        <v>861627</v>
      </c>
      <c r="M216" s="54">
        <v>365469</v>
      </c>
      <c r="N216" s="54">
        <v>0.5758385</v>
      </c>
      <c r="O216" s="54">
        <v>0.4241615</v>
      </c>
      <c r="P216" s="54">
        <v>1043</v>
      </c>
      <c r="Q216" s="54">
        <v>1043000</v>
      </c>
      <c r="R216" s="54">
        <v>7872309.41</v>
      </c>
      <c r="S216" s="54">
        <v>0</v>
      </c>
      <c r="T216" s="54">
        <v>1000</v>
      </c>
      <c r="U216" s="54">
        <v>7547.76</v>
      </c>
      <c r="V216" s="54">
        <v>0</v>
      </c>
    </row>
    <row r="217" spans="1:22" ht="9">
      <c r="A217" s="54">
        <v>3437</v>
      </c>
      <c r="B217" s="54" t="s">
        <v>226</v>
      </c>
      <c r="C217" s="54">
        <v>1250764</v>
      </c>
      <c r="D217" s="54">
        <v>1930000</v>
      </c>
      <c r="E217" s="54">
        <v>679236</v>
      </c>
      <c r="F217" s="54">
        <v>0.64806425</v>
      </c>
      <c r="G217" s="54">
        <v>0.35193575</v>
      </c>
      <c r="H217" s="54">
        <v>1984342</v>
      </c>
      <c r="I217" s="54">
        <v>733578</v>
      </c>
      <c r="J217" s="54">
        <v>0.63031675</v>
      </c>
      <c r="K217" s="54">
        <v>0.36968325</v>
      </c>
      <c r="L217" s="54">
        <v>861627</v>
      </c>
      <c r="M217" s="54">
        <v>-389137</v>
      </c>
      <c r="N217" s="54">
        <v>1.45163046</v>
      </c>
      <c r="O217" s="54">
        <v>-0.45163046</v>
      </c>
      <c r="P217" s="54">
        <v>4007</v>
      </c>
      <c r="Q217" s="54">
        <v>4007000</v>
      </c>
      <c r="R217" s="54">
        <v>40847358</v>
      </c>
      <c r="S217" s="54">
        <v>1121826.8</v>
      </c>
      <c r="T217" s="54">
        <v>1000</v>
      </c>
      <c r="U217" s="54">
        <v>10194</v>
      </c>
      <c r="V217" s="54">
        <v>279.97</v>
      </c>
    </row>
    <row r="218" spans="1:22" ht="9">
      <c r="A218" s="54">
        <v>3444</v>
      </c>
      <c r="B218" s="54" t="s">
        <v>227</v>
      </c>
      <c r="C218" s="54">
        <v>726837</v>
      </c>
      <c r="D218" s="54">
        <v>1930000</v>
      </c>
      <c r="E218" s="54">
        <v>1203163</v>
      </c>
      <c r="F218" s="54">
        <v>0.37659948</v>
      </c>
      <c r="G218" s="54">
        <v>0.62340052</v>
      </c>
      <c r="H218" s="54">
        <v>1984342</v>
      </c>
      <c r="I218" s="54">
        <v>1257505</v>
      </c>
      <c r="J218" s="54">
        <v>0.36628615</v>
      </c>
      <c r="K218" s="54">
        <v>0.63371385</v>
      </c>
      <c r="L218" s="54">
        <v>861627</v>
      </c>
      <c r="M218" s="54">
        <v>134790</v>
      </c>
      <c r="N218" s="54">
        <v>0.8435634</v>
      </c>
      <c r="O218" s="54">
        <v>0.1564366</v>
      </c>
      <c r="P218" s="54">
        <v>3521</v>
      </c>
      <c r="Q218" s="54">
        <v>3521000</v>
      </c>
      <c r="R218" s="54">
        <v>35453432.96</v>
      </c>
      <c r="S218" s="54">
        <v>0</v>
      </c>
      <c r="T218" s="54">
        <v>1000</v>
      </c>
      <c r="U218" s="54">
        <v>10069.14</v>
      </c>
      <c r="V218" s="54">
        <v>0</v>
      </c>
    </row>
    <row r="219" spans="1:22" ht="9">
      <c r="A219" s="54">
        <v>3479</v>
      </c>
      <c r="B219" s="54" t="s">
        <v>228</v>
      </c>
      <c r="C219" s="54">
        <v>1747990</v>
      </c>
      <c r="D219" s="54">
        <v>1930000</v>
      </c>
      <c r="E219" s="54">
        <v>182010</v>
      </c>
      <c r="F219" s="54">
        <v>0.9056943</v>
      </c>
      <c r="G219" s="54">
        <v>0.0943057</v>
      </c>
      <c r="H219" s="54">
        <v>1984342</v>
      </c>
      <c r="I219" s="54">
        <v>236352</v>
      </c>
      <c r="J219" s="54">
        <v>0.8808915</v>
      </c>
      <c r="K219" s="54">
        <v>0.1191085</v>
      </c>
      <c r="L219" s="54">
        <v>861627</v>
      </c>
      <c r="M219" s="54">
        <v>-886363</v>
      </c>
      <c r="N219" s="54">
        <v>2.02870848</v>
      </c>
      <c r="O219" s="54">
        <v>-1.02870848</v>
      </c>
      <c r="P219" s="54">
        <v>3557</v>
      </c>
      <c r="Q219" s="54">
        <v>3557000</v>
      </c>
      <c r="R219" s="54">
        <v>36260058</v>
      </c>
      <c r="S219" s="54">
        <v>4144225.74</v>
      </c>
      <c r="T219" s="54">
        <v>1000</v>
      </c>
      <c r="U219" s="54">
        <v>10194</v>
      </c>
      <c r="V219" s="54">
        <v>1165.09</v>
      </c>
    </row>
    <row r="220" spans="1:22" ht="9">
      <c r="A220" s="54">
        <v>3484</v>
      </c>
      <c r="B220" s="54" t="s">
        <v>229</v>
      </c>
      <c r="C220" s="54">
        <v>4215949</v>
      </c>
      <c r="D220" s="54">
        <v>1930000</v>
      </c>
      <c r="E220" s="54">
        <v>-2285949</v>
      </c>
      <c r="F220" s="54">
        <v>2.18442953</v>
      </c>
      <c r="G220" s="54">
        <v>-1.18442953</v>
      </c>
      <c r="H220" s="54">
        <v>1984342</v>
      </c>
      <c r="I220" s="54">
        <v>-2231607</v>
      </c>
      <c r="J220" s="54">
        <v>2.12460806</v>
      </c>
      <c r="K220" s="54">
        <v>-1.12460806</v>
      </c>
      <c r="L220" s="54">
        <v>861627</v>
      </c>
      <c r="M220" s="54">
        <v>-3354322</v>
      </c>
      <c r="N220" s="54">
        <v>4.89300939</v>
      </c>
      <c r="O220" s="54">
        <v>-3.89300939</v>
      </c>
      <c r="P220" s="54">
        <v>138</v>
      </c>
      <c r="Q220" s="54">
        <v>138000</v>
      </c>
      <c r="R220" s="54">
        <v>1406772</v>
      </c>
      <c r="S220" s="54">
        <v>591069.04</v>
      </c>
      <c r="T220" s="54">
        <v>1000</v>
      </c>
      <c r="U220" s="54">
        <v>10194</v>
      </c>
      <c r="V220" s="54">
        <v>4283.11</v>
      </c>
    </row>
    <row r="221" spans="1:22" ht="9">
      <c r="A221" s="54">
        <v>3500</v>
      </c>
      <c r="B221" s="54" t="s">
        <v>230</v>
      </c>
      <c r="C221" s="54">
        <v>628126</v>
      </c>
      <c r="D221" s="54">
        <v>1930000</v>
      </c>
      <c r="E221" s="54">
        <v>1301874</v>
      </c>
      <c r="F221" s="54">
        <v>0.32545389</v>
      </c>
      <c r="G221" s="54">
        <v>0.67454611</v>
      </c>
      <c r="H221" s="54">
        <v>1984342</v>
      </c>
      <c r="I221" s="54">
        <v>1356216</v>
      </c>
      <c r="J221" s="54">
        <v>0.3165412</v>
      </c>
      <c r="K221" s="54">
        <v>0.6834588</v>
      </c>
      <c r="L221" s="54">
        <v>861627</v>
      </c>
      <c r="M221" s="54">
        <v>233501</v>
      </c>
      <c r="N221" s="54">
        <v>0.7289999</v>
      </c>
      <c r="O221" s="54">
        <v>0.2710001</v>
      </c>
      <c r="P221" s="54">
        <v>2395</v>
      </c>
      <c r="Q221" s="54">
        <v>2395000</v>
      </c>
      <c r="R221" s="54">
        <v>23423160.15</v>
      </c>
      <c r="S221" s="54">
        <v>0</v>
      </c>
      <c r="T221" s="54">
        <v>1000</v>
      </c>
      <c r="U221" s="54">
        <v>9780.03</v>
      </c>
      <c r="V221" s="54">
        <v>0</v>
      </c>
    </row>
    <row r="222" spans="1:22" ht="9">
      <c r="A222" s="54">
        <v>3528</v>
      </c>
      <c r="B222" s="54" t="s">
        <v>231</v>
      </c>
      <c r="C222" s="54">
        <v>1531383</v>
      </c>
      <c r="D222" s="54">
        <v>2895000</v>
      </c>
      <c r="E222" s="54">
        <v>1363617</v>
      </c>
      <c r="F222" s="54">
        <v>0.52897513</v>
      </c>
      <c r="G222" s="54">
        <v>0.47102487</v>
      </c>
      <c r="H222" s="54">
        <v>2976513</v>
      </c>
      <c r="I222" s="54">
        <v>1445130</v>
      </c>
      <c r="J222" s="54">
        <v>0.51448893</v>
      </c>
      <c r="K222" s="54">
        <v>0.48551107</v>
      </c>
      <c r="L222" s="54">
        <v>1292440</v>
      </c>
      <c r="M222" s="54">
        <v>-238943</v>
      </c>
      <c r="N222" s="54">
        <v>1.18487744</v>
      </c>
      <c r="O222" s="54">
        <v>-0.18487744</v>
      </c>
      <c r="P222" s="54">
        <v>877</v>
      </c>
      <c r="Q222" s="54">
        <v>877000</v>
      </c>
      <c r="R222" s="54">
        <v>7408434.3</v>
      </c>
      <c r="S222" s="54">
        <v>0</v>
      </c>
      <c r="T222" s="54">
        <v>1000</v>
      </c>
      <c r="U222" s="54">
        <v>8447.47</v>
      </c>
      <c r="V222" s="54">
        <v>0</v>
      </c>
    </row>
    <row r="223" spans="1:22" ht="9">
      <c r="A223" s="54">
        <v>3549</v>
      </c>
      <c r="B223" s="54" t="s">
        <v>232</v>
      </c>
      <c r="C223" s="54">
        <v>1247662</v>
      </c>
      <c r="D223" s="54">
        <v>1930000</v>
      </c>
      <c r="E223" s="54">
        <v>682338</v>
      </c>
      <c r="F223" s="54">
        <v>0.64645699</v>
      </c>
      <c r="G223" s="54">
        <v>0.35354301</v>
      </c>
      <c r="H223" s="54">
        <v>1984342</v>
      </c>
      <c r="I223" s="54">
        <v>736680</v>
      </c>
      <c r="J223" s="54">
        <v>0.62875351</v>
      </c>
      <c r="K223" s="54">
        <v>0.37124649</v>
      </c>
      <c r="L223" s="54">
        <v>861627</v>
      </c>
      <c r="M223" s="54">
        <v>-386035</v>
      </c>
      <c r="N223" s="54">
        <v>1.4480303</v>
      </c>
      <c r="O223" s="54">
        <v>-0.4480303</v>
      </c>
      <c r="P223" s="54">
        <v>7407</v>
      </c>
      <c r="Q223" s="54">
        <v>7407000</v>
      </c>
      <c r="R223" s="54">
        <v>75506958</v>
      </c>
      <c r="S223" s="54">
        <v>12709206.71</v>
      </c>
      <c r="T223" s="54">
        <v>1000</v>
      </c>
      <c r="U223" s="54">
        <v>10194</v>
      </c>
      <c r="V223" s="54">
        <v>1715.84</v>
      </c>
    </row>
    <row r="224" spans="1:22" ht="9">
      <c r="A224" s="54">
        <v>3612</v>
      </c>
      <c r="B224" s="54" t="s">
        <v>233</v>
      </c>
      <c r="C224" s="54">
        <v>779777</v>
      </c>
      <c r="D224" s="54">
        <v>1930000</v>
      </c>
      <c r="E224" s="54">
        <v>1150223</v>
      </c>
      <c r="F224" s="54">
        <v>0.40402953</v>
      </c>
      <c r="G224" s="54">
        <v>0.59597047</v>
      </c>
      <c r="H224" s="54">
        <v>1984342</v>
      </c>
      <c r="I224" s="54">
        <v>1204565</v>
      </c>
      <c r="J224" s="54">
        <v>0.39296502</v>
      </c>
      <c r="K224" s="54">
        <v>0.60703498</v>
      </c>
      <c r="L224" s="54">
        <v>861627</v>
      </c>
      <c r="M224" s="54">
        <v>81850</v>
      </c>
      <c r="N224" s="54">
        <v>0.9050053</v>
      </c>
      <c r="O224" s="54">
        <v>0.0949947</v>
      </c>
      <c r="P224" s="54">
        <v>3458</v>
      </c>
      <c r="Q224" s="54">
        <v>3458000</v>
      </c>
      <c r="R224" s="54">
        <v>35250852</v>
      </c>
      <c r="S224" s="54">
        <v>5690727.97</v>
      </c>
      <c r="T224" s="54">
        <v>1000</v>
      </c>
      <c r="U224" s="54">
        <v>10194</v>
      </c>
      <c r="V224" s="54">
        <v>1645.67</v>
      </c>
    </row>
    <row r="225" spans="1:22" ht="9">
      <c r="A225" s="54">
        <v>3619</v>
      </c>
      <c r="B225" s="54" t="s">
        <v>234</v>
      </c>
      <c r="C225" s="54">
        <v>546489</v>
      </c>
      <c r="D225" s="54">
        <v>1930000</v>
      </c>
      <c r="E225" s="54">
        <v>1383511</v>
      </c>
      <c r="F225" s="54">
        <v>0.28315492</v>
      </c>
      <c r="G225" s="54">
        <v>0.71684508</v>
      </c>
      <c r="H225" s="54">
        <v>1984342</v>
      </c>
      <c r="I225" s="54">
        <v>1437853</v>
      </c>
      <c r="J225" s="54">
        <v>0.27540061</v>
      </c>
      <c r="K225" s="54">
        <v>0.72459939</v>
      </c>
      <c r="L225" s="54">
        <v>861627</v>
      </c>
      <c r="M225" s="54">
        <v>315138</v>
      </c>
      <c r="N225" s="54">
        <v>0.63425241</v>
      </c>
      <c r="O225" s="54">
        <v>0.36574759</v>
      </c>
      <c r="P225" s="54">
        <v>68714</v>
      </c>
      <c r="Q225" s="54">
        <v>68714000</v>
      </c>
      <c r="R225" s="54">
        <v>700470516</v>
      </c>
      <c r="S225" s="54">
        <v>52643221.47</v>
      </c>
      <c r="T225" s="54">
        <v>1000</v>
      </c>
      <c r="U225" s="54">
        <v>10194</v>
      </c>
      <c r="V225" s="54">
        <v>766.12</v>
      </c>
    </row>
    <row r="226" spans="1:22" ht="9">
      <c r="A226" s="54">
        <v>3633</v>
      </c>
      <c r="B226" s="54" t="s">
        <v>235</v>
      </c>
      <c r="C226" s="54">
        <v>667018</v>
      </c>
      <c r="D226" s="54">
        <v>1930000</v>
      </c>
      <c r="E226" s="54">
        <v>1262982</v>
      </c>
      <c r="F226" s="54">
        <v>0.34560518</v>
      </c>
      <c r="G226" s="54">
        <v>0.65439482</v>
      </c>
      <c r="H226" s="54">
        <v>1984342</v>
      </c>
      <c r="I226" s="54">
        <v>1317324</v>
      </c>
      <c r="J226" s="54">
        <v>0.33614065</v>
      </c>
      <c r="K226" s="54">
        <v>0.66385935</v>
      </c>
      <c r="L226" s="54">
        <v>861627</v>
      </c>
      <c r="M226" s="54">
        <v>194609</v>
      </c>
      <c r="N226" s="54">
        <v>0.77413776</v>
      </c>
      <c r="O226" s="54">
        <v>0.22586224</v>
      </c>
      <c r="P226" s="54">
        <v>737</v>
      </c>
      <c r="Q226" s="54">
        <v>737000</v>
      </c>
      <c r="R226" s="54">
        <v>7512978</v>
      </c>
      <c r="S226" s="54">
        <v>1095110.42</v>
      </c>
      <c r="T226" s="54">
        <v>1000</v>
      </c>
      <c r="U226" s="54">
        <v>10194</v>
      </c>
      <c r="V226" s="54">
        <v>1485.9</v>
      </c>
    </row>
    <row r="227" spans="1:22" ht="9">
      <c r="A227" s="54">
        <v>3640</v>
      </c>
      <c r="B227" s="54" t="s">
        <v>236</v>
      </c>
      <c r="C227" s="54">
        <v>5375827</v>
      </c>
      <c r="D227" s="54">
        <v>2895000</v>
      </c>
      <c r="E227" s="54">
        <v>-2480827</v>
      </c>
      <c r="F227" s="54">
        <v>1.85693506</v>
      </c>
      <c r="G227" s="54">
        <v>-0.85693506</v>
      </c>
      <c r="H227" s="54">
        <v>2976513</v>
      </c>
      <c r="I227" s="54">
        <v>-2399314</v>
      </c>
      <c r="J227" s="54">
        <v>1.80608215</v>
      </c>
      <c r="K227" s="54">
        <v>-0.80608215</v>
      </c>
      <c r="L227" s="54">
        <v>1292440</v>
      </c>
      <c r="M227" s="54">
        <v>-4083387</v>
      </c>
      <c r="N227" s="54">
        <v>4.15944028</v>
      </c>
      <c r="O227" s="54">
        <v>-3.15944028</v>
      </c>
      <c r="P227" s="54">
        <v>558</v>
      </c>
      <c r="Q227" s="54">
        <v>558000</v>
      </c>
      <c r="R227" s="54">
        <v>5688252</v>
      </c>
      <c r="S227" s="54">
        <v>630125.99</v>
      </c>
      <c r="T227" s="54">
        <v>1000</v>
      </c>
      <c r="U227" s="54">
        <v>10194</v>
      </c>
      <c r="V227" s="54">
        <v>1129.26</v>
      </c>
    </row>
    <row r="228" spans="1:22" ht="9">
      <c r="A228" s="54">
        <v>3661</v>
      </c>
      <c r="B228" s="54" t="s">
        <v>237</v>
      </c>
      <c r="C228" s="54">
        <v>718630</v>
      </c>
      <c r="D228" s="54">
        <v>1930000</v>
      </c>
      <c r="E228" s="54">
        <v>1211370</v>
      </c>
      <c r="F228" s="54">
        <v>0.37234715</v>
      </c>
      <c r="G228" s="54">
        <v>0.62765285</v>
      </c>
      <c r="H228" s="54">
        <v>1984342</v>
      </c>
      <c r="I228" s="54">
        <v>1265712</v>
      </c>
      <c r="J228" s="54">
        <v>0.36215027</v>
      </c>
      <c r="K228" s="54">
        <v>0.63784973</v>
      </c>
      <c r="L228" s="54">
        <v>861627</v>
      </c>
      <c r="M228" s="54">
        <v>142997</v>
      </c>
      <c r="N228" s="54">
        <v>0.83403839</v>
      </c>
      <c r="O228" s="54">
        <v>0.16596161</v>
      </c>
      <c r="P228" s="54">
        <v>849</v>
      </c>
      <c r="Q228" s="54">
        <v>849000</v>
      </c>
      <c r="R228" s="54">
        <v>8654706</v>
      </c>
      <c r="S228" s="54">
        <v>1118806.6</v>
      </c>
      <c r="T228" s="54">
        <v>1000</v>
      </c>
      <c r="U228" s="54">
        <v>10194</v>
      </c>
      <c r="V228" s="54">
        <v>1317.79</v>
      </c>
    </row>
    <row r="229" spans="1:22" ht="9">
      <c r="A229" s="54">
        <v>3668</v>
      </c>
      <c r="B229" s="54" t="s">
        <v>238</v>
      </c>
      <c r="C229" s="54">
        <v>540919</v>
      </c>
      <c r="D229" s="54">
        <v>1930000</v>
      </c>
      <c r="E229" s="54">
        <v>1389081</v>
      </c>
      <c r="F229" s="54">
        <v>0.28026891</v>
      </c>
      <c r="G229" s="54">
        <v>0.71973109</v>
      </c>
      <c r="H229" s="54">
        <v>1984342</v>
      </c>
      <c r="I229" s="54">
        <v>1443423</v>
      </c>
      <c r="J229" s="54">
        <v>0.27259364</v>
      </c>
      <c r="K229" s="54">
        <v>0.72740636</v>
      </c>
      <c r="L229" s="54">
        <v>861627</v>
      </c>
      <c r="M229" s="54">
        <v>320708</v>
      </c>
      <c r="N229" s="54">
        <v>0.62778789</v>
      </c>
      <c r="O229" s="54">
        <v>0.37221211</v>
      </c>
      <c r="P229" s="54">
        <v>965</v>
      </c>
      <c r="Q229" s="54">
        <v>965000</v>
      </c>
      <c r="R229" s="54">
        <v>9619883.99</v>
      </c>
      <c r="S229" s="54">
        <v>0</v>
      </c>
      <c r="T229" s="54">
        <v>1000</v>
      </c>
      <c r="U229" s="54">
        <v>9968.79</v>
      </c>
      <c r="V229" s="54">
        <v>0</v>
      </c>
    </row>
    <row r="230" spans="1:22" ht="9">
      <c r="A230" s="54">
        <v>3675</v>
      </c>
      <c r="B230" s="54" t="s">
        <v>239</v>
      </c>
      <c r="C230" s="54">
        <v>889128</v>
      </c>
      <c r="D230" s="54">
        <v>1930000</v>
      </c>
      <c r="E230" s="54">
        <v>1040872</v>
      </c>
      <c r="F230" s="54">
        <v>0.46068808</v>
      </c>
      <c r="G230" s="54">
        <v>0.53931192</v>
      </c>
      <c r="H230" s="54">
        <v>1984342</v>
      </c>
      <c r="I230" s="54">
        <v>1095214</v>
      </c>
      <c r="J230" s="54">
        <v>0.44807196</v>
      </c>
      <c r="K230" s="54">
        <v>0.55192804</v>
      </c>
      <c r="L230" s="54">
        <v>861627</v>
      </c>
      <c r="M230" s="54">
        <v>-27501</v>
      </c>
      <c r="N230" s="54">
        <v>1.03191752</v>
      </c>
      <c r="O230" s="54">
        <v>-0.03191752</v>
      </c>
      <c r="P230" s="54">
        <v>3207</v>
      </c>
      <c r="Q230" s="54">
        <v>3207000</v>
      </c>
      <c r="R230" s="54">
        <v>32692158</v>
      </c>
      <c r="S230" s="54">
        <v>13523849.26</v>
      </c>
      <c r="T230" s="54">
        <v>1000</v>
      </c>
      <c r="U230" s="54">
        <v>10194</v>
      </c>
      <c r="V230" s="54">
        <v>4216.98</v>
      </c>
    </row>
    <row r="231" spans="1:22" ht="9">
      <c r="A231" s="54">
        <v>3682</v>
      </c>
      <c r="B231" s="54" t="s">
        <v>240</v>
      </c>
      <c r="C231" s="54">
        <v>694722</v>
      </c>
      <c r="D231" s="54">
        <v>1930000</v>
      </c>
      <c r="E231" s="54">
        <v>1235278</v>
      </c>
      <c r="F231" s="54">
        <v>0.35995959</v>
      </c>
      <c r="G231" s="54">
        <v>0.64004041</v>
      </c>
      <c r="H231" s="54">
        <v>1984342</v>
      </c>
      <c r="I231" s="54">
        <v>1289620</v>
      </c>
      <c r="J231" s="54">
        <v>0.35010195</v>
      </c>
      <c r="K231" s="54">
        <v>0.64989805</v>
      </c>
      <c r="L231" s="54">
        <v>861627</v>
      </c>
      <c r="M231" s="54">
        <v>166905</v>
      </c>
      <c r="N231" s="54">
        <v>0.80629089</v>
      </c>
      <c r="O231" s="54">
        <v>0.19370911</v>
      </c>
      <c r="P231" s="54">
        <v>2317</v>
      </c>
      <c r="Q231" s="54">
        <v>2317000</v>
      </c>
      <c r="R231" s="54">
        <v>23619498</v>
      </c>
      <c r="S231" s="54">
        <v>4522140.46</v>
      </c>
      <c r="T231" s="54">
        <v>1000</v>
      </c>
      <c r="U231" s="54">
        <v>10194</v>
      </c>
      <c r="V231" s="54">
        <v>1951.72</v>
      </c>
    </row>
    <row r="232" spans="1:22" ht="9">
      <c r="A232" s="54">
        <v>3689</v>
      </c>
      <c r="B232" s="54" t="s">
        <v>241</v>
      </c>
      <c r="C232" s="54">
        <v>1232550</v>
      </c>
      <c r="D232" s="54">
        <v>1930000</v>
      </c>
      <c r="E232" s="54">
        <v>697450</v>
      </c>
      <c r="F232" s="54">
        <v>0.63862694</v>
      </c>
      <c r="G232" s="54">
        <v>0.36137306</v>
      </c>
      <c r="H232" s="54">
        <v>1984342</v>
      </c>
      <c r="I232" s="54">
        <v>751792</v>
      </c>
      <c r="J232" s="54">
        <v>0.62113789</v>
      </c>
      <c r="K232" s="54">
        <v>0.37886211</v>
      </c>
      <c r="L232" s="54">
        <v>861627</v>
      </c>
      <c r="M232" s="54">
        <v>-370923</v>
      </c>
      <c r="N232" s="54">
        <v>1.43049138</v>
      </c>
      <c r="O232" s="54">
        <v>-0.43049138</v>
      </c>
      <c r="P232" s="54">
        <v>704</v>
      </c>
      <c r="Q232" s="54">
        <v>704000</v>
      </c>
      <c r="R232" s="54">
        <v>7012237.1</v>
      </c>
      <c r="S232" s="54">
        <v>0</v>
      </c>
      <c r="T232" s="54">
        <v>1000</v>
      </c>
      <c r="U232" s="54">
        <v>9960.56</v>
      </c>
      <c r="V232" s="54">
        <v>0</v>
      </c>
    </row>
    <row r="233" spans="1:22" ht="9">
      <c r="A233" s="54">
        <v>3696</v>
      </c>
      <c r="B233" s="54" t="s">
        <v>242</v>
      </c>
      <c r="C233" s="54">
        <v>883084</v>
      </c>
      <c r="D233" s="54">
        <v>1930000</v>
      </c>
      <c r="E233" s="54">
        <v>1046916</v>
      </c>
      <c r="F233" s="54">
        <v>0.45755648</v>
      </c>
      <c r="G233" s="54">
        <v>0.54244352</v>
      </c>
      <c r="H233" s="54">
        <v>1984342</v>
      </c>
      <c r="I233" s="54">
        <v>1101258</v>
      </c>
      <c r="J233" s="54">
        <v>0.44502611</v>
      </c>
      <c r="K233" s="54">
        <v>0.55497389</v>
      </c>
      <c r="L233" s="54">
        <v>861627</v>
      </c>
      <c r="M233" s="54">
        <v>-21457</v>
      </c>
      <c r="N233" s="54">
        <v>1.02490289</v>
      </c>
      <c r="O233" s="54">
        <v>-0.02490289</v>
      </c>
      <c r="P233" s="54">
        <v>337</v>
      </c>
      <c r="Q233" s="54">
        <v>337000</v>
      </c>
      <c r="R233" s="54">
        <v>3435378</v>
      </c>
      <c r="S233" s="54">
        <v>890039.53</v>
      </c>
      <c r="T233" s="54">
        <v>1000</v>
      </c>
      <c r="U233" s="54">
        <v>10194</v>
      </c>
      <c r="V233" s="54">
        <v>2641.07</v>
      </c>
    </row>
    <row r="234" spans="1:22" ht="9">
      <c r="A234" s="54">
        <v>3787</v>
      </c>
      <c r="B234" s="54" t="s">
        <v>243</v>
      </c>
      <c r="C234" s="54">
        <v>703379</v>
      </c>
      <c r="D234" s="54">
        <v>1930000</v>
      </c>
      <c r="E234" s="54">
        <v>1226621</v>
      </c>
      <c r="F234" s="54">
        <v>0.36444508</v>
      </c>
      <c r="G234" s="54">
        <v>0.63555492</v>
      </c>
      <c r="H234" s="54">
        <v>1984342</v>
      </c>
      <c r="I234" s="54">
        <v>1280963</v>
      </c>
      <c r="J234" s="54">
        <v>0.3544646</v>
      </c>
      <c r="K234" s="54">
        <v>0.6455354</v>
      </c>
      <c r="L234" s="54">
        <v>861627</v>
      </c>
      <c r="M234" s="54">
        <v>158248</v>
      </c>
      <c r="N234" s="54">
        <v>0.81633816</v>
      </c>
      <c r="O234" s="54">
        <v>0.18366184</v>
      </c>
      <c r="P234" s="54">
        <v>2018</v>
      </c>
      <c r="Q234" s="54">
        <v>2018000</v>
      </c>
      <c r="R234" s="54">
        <v>20571492</v>
      </c>
      <c r="S234" s="54">
        <v>684677.8</v>
      </c>
      <c r="T234" s="54">
        <v>1000</v>
      </c>
      <c r="U234" s="54">
        <v>10194</v>
      </c>
      <c r="V234" s="54">
        <v>339.29</v>
      </c>
    </row>
    <row r="235" spans="1:22" ht="9">
      <c r="A235" s="54">
        <v>3794</v>
      </c>
      <c r="B235" s="54" t="s">
        <v>244</v>
      </c>
      <c r="C235" s="54">
        <v>838250</v>
      </c>
      <c r="D235" s="54">
        <v>1930000</v>
      </c>
      <c r="E235" s="54">
        <v>1091750</v>
      </c>
      <c r="F235" s="54">
        <v>0.43432642</v>
      </c>
      <c r="G235" s="54">
        <v>0.56567358</v>
      </c>
      <c r="H235" s="54">
        <v>1984342</v>
      </c>
      <c r="I235" s="54">
        <v>1146092</v>
      </c>
      <c r="J235" s="54">
        <v>0.42243222</v>
      </c>
      <c r="K235" s="54">
        <v>0.57756778</v>
      </c>
      <c r="L235" s="54">
        <v>861627</v>
      </c>
      <c r="M235" s="54">
        <v>23377</v>
      </c>
      <c r="N235" s="54">
        <v>0.97286877</v>
      </c>
      <c r="O235" s="54">
        <v>0.02713123</v>
      </c>
      <c r="P235" s="54">
        <v>2335</v>
      </c>
      <c r="Q235" s="54">
        <v>2335000</v>
      </c>
      <c r="R235" s="54">
        <v>23802990</v>
      </c>
      <c r="S235" s="54">
        <v>4115870.21</v>
      </c>
      <c r="T235" s="54">
        <v>1000</v>
      </c>
      <c r="U235" s="54">
        <v>10194</v>
      </c>
      <c r="V235" s="54">
        <v>1762.69</v>
      </c>
    </row>
    <row r="236" spans="1:22" ht="9">
      <c r="A236" s="54">
        <v>3822</v>
      </c>
      <c r="B236" s="54" t="s">
        <v>245</v>
      </c>
      <c r="C236" s="54">
        <v>984582</v>
      </c>
      <c r="D236" s="54">
        <v>1930000</v>
      </c>
      <c r="E236" s="54">
        <v>945418</v>
      </c>
      <c r="F236" s="54">
        <v>0.51014611</v>
      </c>
      <c r="G236" s="54">
        <v>0.48985389</v>
      </c>
      <c r="H236" s="54">
        <v>1984342</v>
      </c>
      <c r="I236" s="54">
        <v>999760</v>
      </c>
      <c r="J236" s="54">
        <v>0.49617556</v>
      </c>
      <c r="K236" s="54">
        <v>0.50382444</v>
      </c>
      <c r="L236" s="54">
        <v>861627</v>
      </c>
      <c r="M236" s="54">
        <v>-122955</v>
      </c>
      <c r="N236" s="54">
        <v>1.14270096</v>
      </c>
      <c r="O236" s="54">
        <v>-0.14270096</v>
      </c>
      <c r="P236" s="54">
        <v>4831</v>
      </c>
      <c r="Q236" s="54">
        <v>4831000</v>
      </c>
      <c r="R236" s="54">
        <v>48796126.63</v>
      </c>
      <c r="S236" s="54">
        <v>0</v>
      </c>
      <c r="T236" s="54">
        <v>1000</v>
      </c>
      <c r="U236" s="54">
        <v>10100.63</v>
      </c>
      <c r="V236" s="54">
        <v>0</v>
      </c>
    </row>
    <row r="237" spans="1:22" ht="9">
      <c r="A237" s="54">
        <v>3857</v>
      </c>
      <c r="B237" s="54" t="s">
        <v>246</v>
      </c>
      <c r="C237" s="54">
        <v>978950</v>
      </c>
      <c r="D237" s="54">
        <v>1930000</v>
      </c>
      <c r="E237" s="54">
        <v>951050</v>
      </c>
      <c r="F237" s="54">
        <v>0.50722798</v>
      </c>
      <c r="G237" s="54">
        <v>0.49277202</v>
      </c>
      <c r="H237" s="54">
        <v>1984342</v>
      </c>
      <c r="I237" s="54">
        <v>1005392</v>
      </c>
      <c r="J237" s="54">
        <v>0.49333734</v>
      </c>
      <c r="K237" s="54">
        <v>0.50666266</v>
      </c>
      <c r="L237" s="54">
        <v>861627</v>
      </c>
      <c r="M237" s="54">
        <v>-117323</v>
      </c>
      <c r="N237" s="54">
        <v>1.13616449</v>
      </c>
      <c r="O237" s="54">
        <v>-0.13616449</v>
      </c>
      <c r="P237" s="54">
        <v>4933</v>
      </c>
      <c r="Q237" s="54">
        <v>4933000</v>
      </c>
      <c r="R237" s="54">
        <v>50287002</v>
      </c>
      <c r="S237" s="54">
        <v>5290839.02</v>
      </c>
      <c r="T237" s="54">
        <v>1000</v>
      </c>
      <c r="U237" s="54">
        <v>10194</v>
      </c>
      <c r="V237" s="54">
        <v>1072.54</v>
      </c>
    </row>
    <row r="238" spans="1:22" ht="9">
      <c r="A238" s="54">
        <v>3871</v>
      </c>
      <c r="B238" s="54" t="s">
        <v>247</v>
      </c>
      <c r="C238" s="54">
        <v>1137409</v>
      </c>
      <c r="D238" s="54">
        <v>1930000</v>
      </c>
      <c r="E238" s="54">
        <v>792591</v>
      </c>
      <c r="F238" s="54">
        <v>0.58933109</v>
      </c>
      <c r="G238" s="54">
        <v>0.41066891</v>
      </c>
      <c r="H238" s="54">
        <v>1984342</v>
      </c>
      <c r="I238" s="54">
        <v>846933</v>
      </c>
      <c r="J238" s="54">
        <v>0.57319202</v>
      </c>
      <c r="K238" s="54">
        <v>0.42680798</v>
      </c>
      <c r="L238" s="54">
        <v>861627</v>
      </c>
      <c r="M238" s="54">
        <v>-275782</v>
      </c>
      <c r="N238" s="54">
        <v>1.32007121</v>
      </c>
      <c r="O238" s="54">
        <v>-0.32007121</v>
      </c>
      <c r="P238" s="54">
        <v>725</v>
      </c>
      <c r="Q238" s="54">
        <v>725000</v>
      </c>
      <c r="R238" s="54">
        <v>7390650</v>
      </c>
      <c r="S238" s="54">
        <v>524477.17</v>
      </c>
      <c r="T238" s="54">
        <v>1000</v>
      </c>
      <c r="U238" s="54">
        <v>10194</v>
      </c>
      <c r="V238" s="54">
        <v>723.42</v>
      </c>
    </row>
    <row r="239" spans="1:22" ht="9">
      <c r="A239" s="54">
        <v>3892</v>
      </c>
      <c r="B239" s="54" t="s">
        <v>248</v>
      </c>
      <c r="C239" s="54">
        <v>757260</v>
      </c>
      <c r="D239" s="54">
        <v>1930000</v>
      </c>
      <c r="E239" s="54">
        <v>1172740</v>
      </c>
      <c r="F239" s="54">
        <v>0.39236269</v>
      </c>
      <c r="G239" s="54">
        <v>0.60763731</v>
      </c>
      <c r="H239" s="54">
        <v>1984342</v>
      </c>
      <c r="I239" s="54">
        <v>1227082</v>
      </c>
      <c r="J239" s="54">
        <v>0.38161768</v>
      </c>
      <c r="K239" s="54">
        <v>0.61838232</v>
      </c>
      <c r="L239" s="54">
        <v>861627</v>
      </c>
      <c r="M239" s="54">
        <v>104367</v>
      </c>
      <c r="N239" s="54">
        <v>0.87887218</v>
      </c>
      <c r="O239" s="54">
        <v>0.12112782</v>
      </c>
      <c r="P239" s="54">
        <v>7113</v>
      </c>
      <c r="Q239" s="54">
        <v>7113000</v>
      </c>
      <c r="R239" s="54">
        <v>72509922</v>
      </c>
      <c r="S239" s="54">
        <v>5012123.03</v>
      </c>
      <c r="T239" s="54">
        <v>1000</v>
      </c>
      <c r="U239" s="54">
        <v>10194</v>
      </c>
      <c r="V239" s="54">
        <v>704.64</v>
      </c>
    </row>
    <row r="240" spans="1:22" ht="9">
      <c r="A240" s="54">
        <v>3899</v>
      </c>
      <c r="B240" s="54" t="s">
        <v>249</v>
      </c>
      <c r="C240" s="54">
        <v>716317</v>
      </c>
      <c r="D240" s="54">
        <v>1930000</v>
      </c>
      <c r="E240" s="54">
        <v>1213683</v>
      </c>
      <c r="F240" s="54">
        <v>0.3711487</v>
      </c>
      <c r="G240" s="54">
        <v>0.6288513</v>
      </c>
      <c r="H240" s="54">
        <v>1984342</v>
      </c>
      <c r="I240" s="54">
        <v>1268025</v>
      </c>
      <c r="J240" s="54">
        <v>0.36098465</v>
      </c>
      <c r="K240" s="54">
        <v>0.63901535</v>
      </c>
      <c r="L240" s="54">
        <v>861627</v>
      </c>
      <c r="M240" s="54">
        <v>145310</v>
      </c>
      <c r="N240" s="54">
        <v>0.83135394</v>
      </c>
      <c r="O240" s="54">
        <v>0.16864606</v>
      </c>
      <c r="P240" s="54">
        <v>897</v>
      </c>
      <c r="Q240" s="54">
        <v>897000</v>
      </c>
      <c r="R240" s="54">
        <v>8364587.61</v>
      </c>
      <c r="S240" s="54">
        <v>0</v>
      </c>
      <c r="T240" s="54">
        <v>1000</v>
      </c>
      <c r="U240" s="54">
        <v>9325.07</v>
      </c>
      <c r="V240" s="54">
        <v>0</v>
      </c>
    </row>
    <row r="241" spans="1:22" ht="9">
      <c r="A241" s="54">
        <v>3906</v>
      </c>
      <c r="B241" s="54" t="s">
        <v>250</v>
      </c>
      <c r="C241" s="54">
        <v>1343290</v>
      </c>
      <c r="D241" s="54">
        <v>1930000</v>
      </c>
      <c r="E241" s="54">
        <v>586710</v>
      </c>
      <c r="F241" s="54">
        <v>0.69600518</v>
      </c>
      <c r="G241" s="54">
        <v>0.30399482</v>
      </c>
      <c r="H241" s="54">
        <v>1984342</v>
      </c>
      <c r="I241" s="54">
        <v>641052</v>
      </c>
      <c r="J241" s="54">
        <v>0.6769448</v>
      </c>
      <c r="K241" s="54">
        <v>0.3230552</v>
      </c>
      <c r="L241" s="54">
        <v>861627</v>
      </c>
      <c r="M241" s="54">
        <v>-481663</v>
      </c>
      <c r="N241" s="54">
        <v>1.55901568</v>
      </c>
      <c r="O241" s="54">
        <v>-0.55901568</v>
      </c>
      <c r="P241" s="54">
        <v>1072</v>
      </c>
      <c r="Q241" s="54">
        <v>1072000</v>
      </c>
      <c r="R241" s="54">
        <v>10927968</v>
      </c>
      <c r="S241" s="54">
        <v>2170045.72</v>
      </c>
      <c r="T241" s="54">
        <v>1000</v>
      </c>
      <c r="U241" s="54">
        <v>10194</v>
      </c>
      <c r="V241" s="54">
        <v>2024.3</v>
      </c>
    </row>
    <row r="242" spans="1:22" ht="9">
      <c r="A242" s="54">
        <v>3920</v>
      </c>
      <c r="B242" s="54" t="s">
        <v>251</v>
      </c>
      <c r="C242" s="54">
        <v>1338891</v>
      </c>
      <c r="D242" s="54">
        <v>1930000</v>
      </c>
      <c r="E242" s="54">
        <v>591109</v>
      </c>
      <c r="F242" s="54">
        <v>0.69372591</v>
      </c>
      <c r="G242" s="54">
        <v>0.30627409</v>
      </c>
      <c r="H242" s="54">
        <v>1984342</v>
      </c>
      <c r="I242" s="54">
        <v>645451</v>
      </c>
      <c r="J242" s="54">
        <v>0.67472795</v>
      </c>
      <c r="K242" s="54">
        <v>0.32527205</v>
      </c>
      <c r="L242" s="54">
        <v>861627</v>
      </c>
      <c r="M242" s="54">
        <v>-477264</v>
      </c>
      <c r="N242" s="54">
        <v>1.55391022</v>
      </c>
      <c r="O242" s="54">
        <v>-0.55391022</v>
      </c>
      <c r="P242" s="54">
        <v>303</v>
      </c>
      <c r="Q242" s="54">
        <v>303000</v>
      </c>
      <c r="R242" s="54">
        <v>3088782</v>
      </c>
      <c r="S242" s="54">
        <v>1781072.38</v>
      </c>
      <c r="T242" s="54">
        <v>1000</v>
      </c>
      <c r="U242" s="54">
        <v>10194</v>
      </c>
      <c r="V242" s="54">
        <v>5878.13</v>
      </c>
    </row>
    <row r="243" spans="1:22" ht="9">
      <c r="A243" s="54">
        <v>3925</v>
      </c>
      <c r="B243" s="54" t="s">
        <v>252</v>
      </c>
      <c r="C243" s="54">
        <v>1467691</v>
      </c>
      <c r="D243" s="54">
        <v>1930000</v>
      </c>
      <c r="E243" s="54">
        <v>462309</v>
      </c>
      <c r="F243" s="54">
        <v>0.76046166</v>
      </c>
      <c r="G243" s="54">
        <v>0.23953834</v>
      </c>
      <c r="H243" s="54">
        <v>1984342</v>
      </c>
      <c r="I243" s="54">
        <v>516651</v>
      </c>
      <c r="J243" s="54">
        <v>0.73963611</v>
      </c>
      <c r="K243" s="54">
        <v>0.26036389</v>
      </c>
      <c r="L243" s="54">
        <v>861627</v>
      </c>
      <c r="M243" s="54">
        <v>-606064</v>
      </c>
      <c r="N243" s="54">
        <v>1.70339486</v>
      </c>
      <c r="O243" s="54">
        <v>-0.70339486</v>
      </c>
      <c r="P243" s="54">
        <v>4495</v>
      </c>
      <c r="Q243" s="54">
        <v>4495000</v>
      </c>
      <c r="R243" s="54">
        <v>42664675.73</v>
      </c>
      <c r="S243" s="54">
        <v>0</v>
      </c>
      <c r="T243" s="54">
        <v>1000</v>
      </c>
      <c r="U243" s="54">
        <v>9491.59</v>
      </c>
      <c r="V243" s="54">
        <v>0</v>
      </c>
    </row>
    <row r="244" spans="1:22" ht="9">
      <c r="A244" s="54">
        <v>3934</v>
      </c>
      <c r="B244" s="54" t="s">
        <v>253</v>
      </c>
      <c r="C244" s="54">
        <v>768122</v>
      </c>
      <c r="D244" s="54">
        <v>1930000</v>
      </c>
      <c r="E244" s="54">
        <v>1161878</v>
      </c>
      <c r="F244" s="54">
        <v>0.39799067</v>
      </c>
      <c r="G244" s="54">
        <v>0.60200933</v>
      </c>
      <c r="H244" s="54">
        <v>1984342</v>
      </c>
      <c r="I244" s="54">
        <v>1216220</v>
      </c>
      <c r="J244" s="54">
        <v>0.38709154</v>
      </c>
      <c r="K244" s="54">
        <v>0.61290846</v>
      </c>
      <c r="L244" s="54">
        <v>861627</v>
      </c>
      <c r="M244" s="54">
        <v>93505</v>
      </c>
      <c r="N244" s="54">
        <v>0.89147856</v>
      </c>
      <c r="O244" s="54">
        <v>0.10852144</v>
      </c>
      <c r="P244" s="54">
        <v>889</v>
      </c>
      <c r="Q244" s="54">
        <v>889000</v>
      </c>
      <c r="R244" s="54">
        <v>9062466</v>
      </c>
      <c r="S244" s="54">
        <v>3763156.56</v>
      </c>
      <c r="T244" s="54">
        <v>1000</v>
      </c>
      <c r="U244" s="54">
        <v>10194</v>
      </c>
      <c r="V244" s="54">
        <v>4233.02</v>
      </c>
    </row>
    <row r="245" spans="1:22" ht="9">
      <c r="A245" s="54">
        <v>3941</v>
      </c>
      <c r="B245" s="54" t="s">
        <v>254</v>
      </c>
      <c r="C245" s="54">
        <v>859656</v>
      </c>
      <c r="D245" s="54">
        <v>1930000</v>
      </c>
      <c r="E245" s="54">
        <v>1070344</v>
      </c>
      <c r="F245" s="54">
        <v>0.44541762</v>
      </c>
      <c r="G245" s="54">
        <v>0.55458238</v>
      </c>
      <c r="H245" s="54">
        <v>1984342</v>
      </c>
      <c r="I245" s="54">
        <v>1124686</v>
      </c>
      <c r="J245" s="54">
        <v>0.43321968</v>
      </c>
      <c r="K245" s="54">
        <v>0.56678032</v>
      </c>
      <c r="L245" s="54">
        <v>861627</v>
      </c>
      <c r="M245" s="54">
        <v>1971</v>
      </c>
      <c r="N245" s="54">
        <v>0.99771247</v>
      </c>
      <c r="O245" s="54">
        <v>0.00228753</v>
      </c>
      <c r="P245" s="54">
        <v>1183</v>
      </c>
      <c r="Q245" s="54">
        <v>1183000</v>
      </c>
      <c r="R245" s="54">
        <v>11624026.19</v>
      </c>
      <c r="S245" s="54">
        <v>0</v>
      </c>
      <c r="T245" s="54">
        <v>1000</v>
      </c>
      <c r="U245" s="54">
        <v>9825.89</v>
      </c>
      <c r="V245" s="54">
        <v>0</v>
      </c>
    </row>
    <row r="246" spans="1:22" ht="9">
      <c r="A246" s="54">
        <v>3948</v>
      </c>
      <c r="B246" s="54" t="s">
        <v>255</v>
      </c>
      <c r="C246" s="54">
        <v>933262</v>
      </c>
      <c r="D246" s="54">
        <v>1930000</v>
      </c>
      <c r="E246" s="54">
        <v>996738</v>
      </c>
      <c r="F246" s="54">
        <v>0.48355544</v>
      </c>
      <c r="G246" s="54">
        <v>0.51644456</v>
      </c>
      <c r="H246" s="54">
        <v>1984342</v>
      </c>
      <c r="I246" s="54">
        <v>1051080</v>
      </c>
      <c r="J246" s="54">
        <v>0.47031308</v>
      </c>
      <c r="K246" s="54">
        <v>0.52968692</v>
      </c>
      <c r="L246" s="54">
        <v>861627</v>
      </c>
      <c r="M246" s="54">
        <v>-71635</v>
      </c>
      <c r="N246" s="54">
        <v>1.08313922</v>
      </c>
      <c r="O246" s="54">
        <v>-0.08313922</v>
      </c>
      <c r="P246" s="54">
        <v>597</v>
      </c>
      <c r="Q246" s="54">
        <v>597000</v>
      </c>
      <c r="R246" s="54">
        <v>6085818</v>
      </c>
      <c r="S246" s="54">
        <v>436159.28</v>
      </c>
      <c r="T246" s="54">
        <v>1000</v>
      </c>
      <c r="U246" s="54">
        <v>10194</v>
      </c>
      <c r="V246" s="54">
        <v>730.59</v>
      </c>
    </row>
    <row r="247" spans="1:22" ht="9">
      <c r="A247" s="54">
        <v>3955</v>
      </c>
      <c r="B247" s="54" t="s">
        <v>256</v>
      </c>
      <c r="C247" s="54">
        <v>617650</v>
      </c>
      <c r="D247" s="54">
        <v>1930000</v>
      </c>
      <c r="E247" s="54">
        <v>1312350</v>
      </c>
      <c r="F247" s="54">
        <v>0.32002591</v>
      </c>
      <c r="G247" s="54">
        <v>0.67997409</v>
      </c>
      <c r="H247" s="54">
        <v>1984342</v>
      </c>
      <c r="I247" s="54">
        <v>1366692</v>
      </c>
      <c r="J247" s="54">
        <v>0.31126187</v>
      </c>
      <c r="K247" s="54">
        <v>0.68873813</v>
      </c>
      <c r="L247" s="54">
        <v>861627</v>
      </c>
      <c r="M247" s="54">
        <v>243977</v>
      </c>
      <c r="N247" s="54">
        <v>0.71684151</v>
      </c>
      <c r="O247" s="54">
        <v>0.28315849</v>
      </c>
      <c r="P247" s="54">
        <v>2316</v>
      </c>
      <c r="Q247" s="54">
        <v>2316000</v>
      </c>
      <c r="R247" s="54">
        <v>22742411.31</v>
      </c>
      <c r="S247" s="54">
        <v>0</v>
      </c>
      <c r="T247" s="54">
        <v>1000</v>
      </c>
      <c r="U247" s="54">
        <v>9819.69</v>
      </c>
      <c r="V247" s="54">
        <v>0</v>
      </c>
    </row>
    <row r="248" spans="1:22" ht="9">
      <c r="A248" s="54">
        <v>3962</v>
      </c>
      <c r="B248" s="54" t="s">
        <v>257</v>
      </c>
      <c r="C248" s="54">
        <v>676250</v>
      </c>
      <c r="D248" s="54">
        <v>1930000</v>
      </c>
      <c r="E248" s="54">
        <v>1253750</v>
      </c>
      <c r="F248" s="54">
        <v>0.3503886</v>
      </c>
      <c r="G248" s="54">
        <v>0.6496114</v>
      </c>
      <c r="H248" s="54">
        <v>1984342</v>
      </c>
      <c r="I248" s="54">
        <v>1308092</v>
      </c>
      <c r="J248" s="54">
        <v>0.34079307</v>
      </c>
      <c r="K248" s="54">
        <v>0.65920693</v>
      </c>
      <c r="L248" s="54">
        <v>861627</v>
      </c>
      <c r="M248" s="54">
        <v>185377</v>
      </c>
      <c r="N248" s="54">
        <v>0.78485238</v>
      </c>
      <c r="O248" s="54">
        <v>0.21514762</v>
      </c>
      <c r="P248" s="54">
        <v>3688</v>
      </c>
      <c r="Q248" s="54">
        <v>3688000</v>
      </c>
      <c r="R248" s="54">
        <v>37595472</v>
      </c>
      <c r="S248" s="54">
        <v>2255195.4</v>
      </c>
      <c r="T248" s="54">
        <v>1000</v>
      </c>
      <c r="U248" s="54">
        <v>10194</v>
      </c>
      <c r="V248" s="54">
        <v>611.5</v>
      </c>
    </row>
    <row r="249" spans="1:22" ht="9">
      <c r="A249" s="54">
        <v>3969</v>
      </c>
      <c r="B249" s="54" t="s">
        <v>258</v>
      </c>
      <c r="C249" s="54">
        <v>521225</v>
      </c>
      <c r="D249" s="54">
        <v>1930000</v>
      </c>
      <c r="E249" s="54">
        <v>1408775</v>
      </c>
      <c r="F249" s="54">
        <v>0.27006477</v>
      </c>
      <c r="G249" s="54">
        <v>0.72993523</v>
      </c>
      <c r="H249" s="54">
        <v>1984342</v>
      </c>
      <c r="I249" s="54">
        <v>1463117</v>
      </c>
      <c r="J249" s="54">
        <v>0.26266894</v>
      </c>
      <c r="K249" s="54">
        <v>0.73733106</v>
      </c>
      <c r="L249" s="54">
        <v>861627</v>
      </c>
      <c r="M249" s="54">
        <v>340402</v>
      </c>
      <c r="N249" s="54">
        <v>0.60493114</v>
      </c>
      <c r="O249" s="54">
        <v>0.39506886</v>
      </c>
      <c r="P249" s="54">
        <v>353</v>
      </c>
      <c r="Q249" s="54">
        <v>353000</v>
      </c>
      <c r="R249" s="54">
        <v>3598482</v>
      </c>
      <c r="S249" s="54">
        <v>272342.78</v>
      </c>
      <c r="T249" s="54">
        <v>1000</v>
      </c>
      <c r="U249" s="54">
        <v>10194</v>
      </c>
      <c r="V249" s="54">
        <v>771.51</v>
      </c>
    </row>
    <row r="250" spans="1:22" ht="9">
      <c r="A250" s="54">
        <v>2177</v>
      </c>
      <c r="B250" s="54" t="s">
        <v>259</v>
      </c>
      <c r="C250" s="54">
        <v>4451325</v>
      </c>
      <c r="D250" s="54">
        <v>5790000</v>
      </c>
      <c r="E250" s="54">
        <v>1338675</v>
      </c>
      <c r="F250" s="54">
        <v>0.76879534</v>
      </c>
      <c r="G250" s="54">
        <v>0.23120466</v>
      </c>
      <c r="H250" s="54">
        <v>5953026</v>
      </c>
      <c r="I250" s="54">
        <v>1501701</v>
      </c>
      <c r="J250" s="54">
        <v>0.74774157</v>
      </c>
      <c r="K250" s="54">
        <v>0.25225843</v>
      </c>
      <c r="L250" s="54">
        <v>2584881</v>
      </c>
      <c r="M250" s="54">
        <v>-1866444</v>
      </c>
      <c r="N250" s="54">
        <v>1.72206187</v>
      </c>
      <c r="O250" s="54">
        <v>-0.72206187</v>
      </c>
      <c r="P250" s="54">
        <v>1098</v>
      </c>
      <c r="Q250" s="54">
        <v>1098000</v>
      </c>
      <c r="R250" s="54">
        <v>11193012</v>
      </c>
      <c r="S250" s="54">
        <v>12957612.59</v>
      </c>
      <c r="T250" s="54">
        <v>1000</v>
      </c>
      <c r="U250" s="54">
        <v>10194</v>
      </c>
      <c r="V250" s="54">
        <v>11801.1</v>
      </c>
    </row>
    <row r="251" spans="1:22" ht="9">
      <c r="A251" s="54">
        <v>3976</v>
      </c>
      <c r="B251" s="54" t="s">
        <v>260</v>
      </c>
      <c r="C251" s="54">
        <v>5458</v>
      </c>
      <c r="D251" s="54">
        <v>1930000</v>
      </c>
      <c r="E251" s="54">
        <v>1924542</v>
      </c>
      <c r="F251" s="54">
        <v>0.00282798</v>
      </c>
      <c r="G251" s="54">
        <v>0.99717202</v>
      </c>
      <c r="H251" s="54">
        <v>1984342</v>
      </c>
      <c r="I251" s="54">
        <v>1978884</v>
      </c>
      <c r="J251" s="54">
        <v>0.00275053</v>
      </c>
      <c r="K251" s="54">
        <v>0.99724947</v>
      </c>
      <c r="L251" s="54">
        <v>861627</v>
      </c>
      <c r="M251" s="54">
        <v>856169</v>
      </c>
      <c r="N251" s="54">
        <v>0.00633453</v>
      </c>
      <c r="O251" s="54">
        <v>0.99366547</v>
      </c>
      <c r="P251" s="54">
        <v>21</v>
      </c>
      <c r="Q251" s="54">
        <v>21000</v>
      </c>
      <c r="R251" s="54">
        <v>86403.08</v>
      </c>
      <c r="S251" s="54">
        <v>0</v>
      </c>
      <c r="T251" s="54">
        <v>1000</v>
      </c>
      <c r="U251" s="54">
        <v>4114.43</v>
      </c>
      <c r="V251" s="54">
        <v>0</v>
      </c>
    </row>
    <row r="252" spans="1:22" ht="9">
      <c r="A252" s="54">
        <v>4690</v>
      </c>
      <c r="B252" s="54" t="s">
        <v>261</v>
      </c>
      <c r="C252" s="54">
        <v>1663937</v>
      </c>
      <c r="D252" s="54">
        <v>2895000</v>
      </c>
      <c r="E252" s="54">
        <v>1231063</v>
      </c>
      <c r="F252" s="54">
        <v>0.57476235</v>
      </c>
      <c r="G252" s="54">
        <v>0.42523765</v>
      </c>
      <c r="H252" s="54">
        <v>2976513</v>
      </c>
      <c r="I252" s="54">
        <v>1312576</v>
      </c>
      <c r="J252" s="54">
        <v>0.55902225</v>
      </c>
      <c r="K252" s="54">
        <v>0.44097775</v>
      </c>
      <c r="L252" s="54">
        <v>1292440</v>
      </c>
      <c r="M252" s="54">
        <v>-371497</v>
      </c>
      <c r="N252" s="54">
        <v>1.28743849</v>
      </c>
      <c r="O252" s="54">
        <v>-0.28743849</v>
      </c>
      <c r="P252" s="54">
        <v>202</v>
      </c>
      <c r="Q252" s="54">
        <v>202000</v>
      </c>
      <c r="R252" s="54">
        <v>2059188</v>
      </c>
      <c r="S252" s="54">
        <v>4934.02</v>
      </c>
      <c r="T252" s="54">
        <v>1000</v>
      </c>
      <c r="U252" s="54">
        <v>10194</v>
      </c>
      <c r="V252" s="54">
        <v>24.43</v>
      </c>
    </row>
    <row r="253" spans="1:22" ht="9">
      <c r="A253" s="54">
        <v>2016</v>
      </c>
      <c r="B253" s="54" t="s">
        <v>262</v>
      </c>
      <c r="C253" s="54">
        <v>600956</v>
      </c>
      <c r="D253" s="54">
        <v>1930000</v>
      </c>
      <c r="E253" s="54">
        <v>1329044</v>
      </c>
      <c r="F253" s="54">
        <v>0.31137617</v>
      </c>
      <c r="G253" s="54">
        <v>0.68862383</v>
      </c>
      <c r="H253" s="54">
        <v>1984342</v>
      </c>
      <c r="I253" s="54">
        <v>1383386</v>
      </c>
      <c r="J253" s="54">
        <v>0.302849</v>
      </c>
      <c r="K253" s="54">
        <v>0.697151</v>
      </c>
      <c r="L253" s="54">
        <v>861627</v>
      </c>
      <c r="M253" s="54">
        <v>260671</v>
      </c>
      <c r="N253" s="54">
        <v>0.69746654</v>
      </c>
      <c r="O253" s="54">
        <v>0.30253346</v>
      </c>
      <c r="P253" s="54">
        <v>450</v>
      </c>
      <c r="Q253" s="54">
        <v>450000</v>
      </c>
      <c r="R253" s="54">
        <v>4587300</v>
      </c>
      <c r="S253" s="54">
        <v>800203.5</v>
      </c>
      <c r="T253" s="54">
        <v>1000</v>
      </c>
      <c r="U253" s="54">
        <v>10194</v>
      </c>
      <c r="V253" s="54">
        <v>1778.23</v>
      </c>
    </row>
    <row r="254" spans="1:22" ht="9">
      <c r="A254" s="54">
        <v>3983</v>
      </c>
      <c r="B254" s="54" t="s">
        <v>263</v>
      </c>
      <c r="C254" s="54">
        <v>513218</v>
      </c>
      <c r="D254" s="54">
        <v>1930000</v>
      </c>
      <c r="E254" s="54">
        <v>1416782</v>
      </c>
      <c r="F254" s="54">
        <v>0.26591606</v>
      </c>
      <c r="G254" s="54">
        <v>0.73408394</v>
      </c>
      <c r="H254" s="54">
        <v>1984342</v>
      </c>
      <c r="I254" s="54">
        <v>1471124</v>
      </c>
      <c r="J254" s="54">
        <v>0.25863384</v>
      </c>
      <c r="K254" s="54">
        <v>0.74136616</v>
      </c>
      <c r="L254" s="54">
        <v>861627</v>
      </c>
      <c r="M254" s="54">
        <v>348409</v>
      </c>
      <c r="N254" s="54">
        <v>0.59563825</v>
      </c>
      <c r="O254" s="54">
        <v>0.40436175</v>
      </c>
      <c r="P254" s="54">
        <v>1412</v>
      </c>
      <c r="Q254" s="54">
        <v>1412000</v>
      </c>
      <c r="R254" s="54">
        <v>14393928</v>
      </c>
      <c r="S254" s="54">
        <v>3343515.61</v>
      </c>
      <c r="T254" s="54">
        <v>1000</v>
      </c>
      <c r="U254" s="54">
        <v>10194</v>
      </c>
      <c r="V254" s="54">
        <v>2367.93</v>
      </c>
    </row>
    <row r="255" spans="1:22" ht="9">
      <c r="A255" s="54">
        <v>3514</v>
      </c>
      <c r="B255" s="54" t="s">
        <v>264</v>
      </c>
      <c r="C255" s="54">
        <v>2425914</v>
      </c>
      <c r="D255" s="54">
        <v>2895000</v>
      </c>
      <c r="E255" s="54">
        <v>469086</v>
      </c>
      <c r="F255" s="54">
        <v>0.83796684</v>
      </c>
      <c r="G255" s="54">
        <v>0.16203316</v>
      </c>
      <c r="H255" s="54">
        <v>2976513</v>
      </c>
      <c r="I255" s="54">
        <v>550599</v>
      </c>
      <c r="J255" s="54">
        <v>0.81501878</v>
      </c>
      <c r="K255" s="54">
        <v>0.18498122</v>
      </c>
      <c r="L255" s="54">
        <v>1292440</v>
      </c>
      <c r="M255" s="54">
        <v>-1133474</v>
      </c>
      <c r="N255" s="54">
        <v>1.87700319</v>
      </c>
      <c r="O255" s="54">
        <v>-0.87700319</v>
      </c>
      <c r="P255" s="54">
        <v>264</v>
      </c>
      <c r="Q255" s="54">
        <v>264000</v>
      </c>
      <c r="R255" s="54">
        <v>2691216</v>
      </c>
      <c r="S255" s="54">
        <v>132329.2</v>
      </c>
      <c r="T255" s="54">
        <v>1000</v>
      </c>
      <c r="U255" s="54">
        <v>10194</v>
      </c>
      <c r="V255" s="54">
        <v>501.25</v>
      </c>
    </row>
    <row r="256" spans="1:22" ht="9">
      <c r="A256" s="54">
        <v>616</v>
      </c>
      <c r="B256" s="54" t="s">
        <v>452</v>
      </c>
      <c r="C256" s="54">
        <v>17506625</v>
      </c>
      <c r="D256" s="54">
        <v>2895000</v>
      </c>
      <c r="E256" s="54">
        <v>-14611625</v>
      </c>
      <c r="F256" s="54">
        <v>6.04719344</v>
      </c>
      <c r="G256" s="54">
        <v>-5.04719344</v>
      </c>
      <c r="H256" s="54">
        <v>2976513</v>
      </c>
      <c r="I256" s="54">
        <v>-14530112</v>
      </c>
      <c r="J256" s="54">
        <v>5.88158862</v>
      </c>
      <c r="K256" s="54">
        <v>-4.88158862</v>
      </c>
      <c r="L256" s="54">
        <v>1292440</v>
      </c>
      <c r="M256" s="54">
        <v>-16214185</v>
      </c>
      <c r="N256" s="54">
        <v>13.54540636</v>
      </c>
      <c r="O256" s="54">
        <v>-12.54540636</v>
      </c>
      <c r="P256" s="54">
        <v>139</v>
      </c>
      <c r="Q256" s="54">
        <v>139000</v>
      </c>
      <c r="R256" s="54">
        <v>1416966</v>
      </c>
      <c r="S256" s="54">
        <v>1404810.54</v>
      </c>
      <c r="T256" s="54">
        <v>1000</v>
      </c>
      <c r="U256" s="54">
        <v>10194</v>
      </c>
      <c r="V256" s="54">
        <v>10106.55</v>
      </c>
    </row>
    <row r="257" spans="1:22" ht="9">
      <c r="A257" s="54">
        <v>1945</v>
      </c>
      <c r="B257" s="54" t="s">
        <v>265</v>
      </c>
      <c r="C257" s="54">
        <v>1055500</v>
      </c>
      <c r="D257" s="54">
        <v>1930000</v>
      </c>
      <c r="E257" s="54">
        <v>874500</v>
      </c>
      <c r="F257" s="54">
        <v>0.54689119</v>
      </c>
      <c r="G257" s="54">
        <v>0.45310881</v>
      </c>
      <c r="H257" s="54">
        <v>1984342</v>
      </c>
      <c r="I257" s="54">
        <v>928842</v>
      </c>
      <c r="J257" s="54">
        <v>0.53191436</v>
      </c>
      <c r="K257" s="54">
        <v>0.46808564</v>
      </c>
      <c r="L257" s="54">
        <v>861627</v>
      </c>
      <c r="M257" s="54">
        <v>-193873</v>
      </c>
      <c r="N257" s="54">
        <v>1.22500804</v>
      </c>
      <c r="O257" s="54">
        <v>-0.22500804</v>
      </c>
      <c r="P257" s="54">
        <v>767</v>
      </c>
      <c r="Q257" s="54">
        <v>767000</v>
      </c>
      <c r="R257" s="54">
        <v>7818798</v>
      </c>
      <c r="S257" s="54">
        <v>5566313.01</v>
      </c>
      <c r="T257" s="54">
        <v>1000</v>
      </c>
      <c r="U257" s="54">
        <v>10194</v>
      </c>
      <c r="V257" s="54">
        <v>7257.25</v>
      </c>
    </row>
    <row r="258" spans="1:22" ht="9">
      <c r="A258" s="54">
        <v>1526</v>
      </c>
      <c r="B258" s="54" t="s">
        <v>266</v>
      </c>
      <c r="C258" s="54">
        <v>3422267</v>
      </c>
      <c r="D258" s="54">
        <v>1930000</v>
      </c>
      <c r="E258" s="54">
        <v>-1492267</v>
      </c>
      <c r="F258" s="54">
        <v>1.77319534</v>
      </c>
      <c r="G258" s="54">
        <v>-0.77319534</v>
      </c>
      <c r="H258" s="54">
        <v>1984342</v>
      </c>
      <c r="I258" s="54">
        <v>-1437925</v>
      </c>
      <c r="J258" s="54">
        <v>1.72463567</v>
      </c>
      <c r="K258" s="54">
        <v>-0.72463567</v>
      </c>
      <c r="L258" s="54">
        <v>861627</v>
      </c>
      <c r="M258" s="54">
        <v>-2560640</v>
      </c>
      <c r="N258" s="54">
        <v>3.97186602</v>
      </c>
      <c r="O258" s="54">
        <v>-2.97186602</v>
      </c>
      <c r="P258" s="54">
        <v>1318</v>
      </c>
      <c r="Q258" s="54">
        <v>1318000</v>
      </c>
      <c r="R258" s="54">
        <v>13435692</v>
      </c>
      <c r="S258" s="54">
        <v>5073731.23</v>
      </c>
      <c r="T258" s="54">
        <v>1000</v>
      </c>
      <c r="U258" s="54">
        <v>10194</v>
      </c>
      <c r="V258" s="54">
        <v>3849.57</v>
      </c>
    </row>
    <row r="259" spans="1:22" ht="9">
      <c r="A259" s="54">
        <v>3654</v>
      </c>
      <c r="B259" s="54" t="s">
        <v>267</v>
      </c>
      <c r="C259" s="54">
        <v>3577929</v>
      </c>
      <c r="D259" s="54">
        <v>1930000</v>
      </c>
      <c r="E259" s="54">
        <v>-1647929</v>
      </c>
      <c r="F259" s="54">
        <v>1.85384922</v>
      </c>
      <c r="G259" s="54">
        <v>-0.85384922</v>
      </c>
      <c r="H259" s="54">
        <v>1984342</v>
      </c>
      <c r="I259" s="54">
        <v>-1593587</v>
      </c>
      <c r="J259" s="54">
        <v>1.80308082</v>
      </c>
      <c r="K259" s="54">
        <v>-0.80308082</v>
      </c>
      <c r="L259" s="54">
        <v>861627</v>
      </c>
      <c r="M259" s="54">
        <v>-2716302</v>
      </c>
      <c r="N259" s="54">
        <v>4.15252656</v>
      </c>
      <c r="O259" s="54">
        <v>-3.15252656</v>
      </c>
      <c r="P259" s="54">
        <v>317</v>
      </c>
      <c r="Q259" s="54">
        <v>317000</v>
      </c>
      <c r="R259" s="54">
        <v>3231498</v>
      </c>
      <c r="S259" s="54">
        <v>17294.19</v>
      </c>
      <c r="T259" s="54">
        <v>1000</v>
      </c>
      <c r="U259" s="54">
        <v>10194</v>
      </c>
      <c r="V259" s="54">
        <v>54.56</v>
      </c>
    </row>
    <row r="260" spans="1:22" ht="9">
      <c r="A260" s="54">
        <v>3990</v>
      </c>
      <c r="B260" s="54" t="s">
        <v>268</v>
      </c>
      <c r="C260" s="54">
        <v>454261</v>
      </c>
      <c r="D260" s="54">
        <v>1930000</v>
      </c>
      <c r="E260" s="54">
        <v>1475739</v>
      </c>
      <c r="F260" s="54">
        <v>0.23536839</v>
      </c>
      <c r="G260" s="54">
        <v>0.76463161</v>
      </c>
      <c r="H260" s="54">
        <v>1984342</v>
      </c>
      <c r="I260" s="54">
        <v>1530081</v>
      </c>
      <c r="J260" s="54">
        <v>0.22892274</v>
      </c>
      <c r="K260" s="54">
        <v>0.77107726</v>
      </c>
      <c r="L260" s="54">
        <v>861627</v>
      </c>
      <c r="M260" s="54">
        <v>407366</v>
      </c>
      <c r="N260" s="54">
        <v>0.52721305</v>
      </c>
      <c r="O260" s="54">
        <v>0.47278695</v>
      </c>
      <c r="P260" s="54">
        <v>591</v>
      </c>
      <c r="Q260" s="54">
        <v>591000</v>
      </c>
      <c r="R260" s="54">
        <v>6024654</v>
      </c>
      <c r="S260" s="54">
        <v>87557.63</v>
      </c>
      <c r="T260" s="54">
        <v>1000</v>
      </c>
      <c r="U260" s="54">
        <v>10194</v>
      </c>
      <c r="V260" s="54">
        <v>148.15</v>
      </c>
    </row>
    <row r="261" spans="1:22" ht="9">
      <c r="A261" s="54">
        <v>4011</v>
      </c>
      <c r="B261" s="54" t="s">
        <v>269</v>
      </c>
      <c r="C261" s="54">
        <v>2233154</v>
      </c>
      <c r="D261" s="54">
        <v>2895000</v>
      </c>
      <c r="E261" s="54">
        <v>661846</v>
      </c>
      <c r="F261" s="54">
        <v>0.77138307</v>
      </c>
      <c r="G261" s="54">
        <v>0.22861693</v>
      </c>
      <c r="H261" s="54">
        <v>2976513</v>
      </c>
      <c r="I261" s="54">
        <v>743359</v>
      </c>
      <c r="J261" s="54">
        <v>0.75025844</v>
      </c>
      <c r="K261" s="54">
        <v>0.24974156</v>
      </c>
      <c r="L261" s="54">
        <v>1292440</v>
      </c>
      <c r="M261" s="54">
        <v>-940714</v>
      </c>
      <c r="N261" s="54">
        <v>1.72785893</v>
      </c>
      <c r="O261" s="54">
        <v>-0.72785893</v>
      </c>
      <c r="P261" s="54">
        <v>72</v>
      </c>
      <c r="Q261" s="54">
        <v>72000</v>
      </c>
      <c r="R261" s="54">
        <v>733968</v>
      </c>
      <c r="S261" s="54">
        <v>205767.83</v>
      </c>
      <c r="T261" s="54">
        <v>1000</v>
      </c>
      <c r="U261" s="54">
        <v>10194</v>
      </c>
      <c r="V261" s="54">
        <v>2857.89</v>
      </c>
    </row>
    <row r="262" spans="1:22" ht="9">
      <c r="A262" s="54">
        <v>4018</v>
      </c>
      <c r="B262" s="54" t="s">
        <v>270</v>
      </c>
      <c r="C262" s="54">
        <v>843062</v>
      </c>
      <c r="D262" s="54">
        <v>1930000</v>
      </c>
      <c r="E262" s="54">
        <v>1086938</v>
      </c>
      <c r="F262" s="54">
        <v>0.43681969</v>
      </c>
      <c r="G262" s="54">
        <v>0.56318031</v>
      </c>
      <c r="H262" s="54">
        <v>1984342</v>
      </c>
      <c r="I262" s="54">
        <v>1141280</v>
      </c>
      <c r="J262" s="54">
        <v>0.42485721</v>
      </c>
      <c r="K262" s="54">
        <v>0.57514279</v>
      </c>
      <c r="L262" s="54">
        <v>861627</v>
      </c>
      <c r="M262" s="54">
        <v>18565</v>
      </c>
      <c r="N262" s="54">
        <v>0.97845355</v>
      </c>
      <c r="O262" s="54">
        <v>0.02154645</v>
      </c>
      <c r="P262" s="54">
        <v>6345</v>
      </c>
      <c r="Q262" s="54">
        <v>6345000</v>
      </c>
      <c r="R262" s="54">
        <v>64680930</v>
      </c>
      <c r="S262" s="54">
        <v>17009258.14</v>
      </c>
      <c r="T262" s="54">
        <v>1000</v>
      </c>
      <c r="U262" s="54">
        <v>10194</v>
      </c>
      <c r="V262" s="54">
        <v>2680.73</v>
      </c>
    </row>
    <row r="263" spans="1:22" ht="9">
      <c r="A263" s="54">
        <v>4025</v>
      </c>
      <c r="B263" s="54" t="s">
        <v>271</v>
      </c>
      <c r="C263" s="54">
        <v>639703</v>
      </c>
      <c r="D263" s="54">
        <v>1930000</v>
      </c>
      <c r="E263" s="54">
        <v>1290297</v>
      </c>
      <c r="F263" s="54">
        <v>0.33145233</v>
      </c>
      <c r="G263" s="54">
        <v>0.66854767</v>
      </c>
      <c r="H263" s="54">
        <v>1984342</v>
      </c>
      <c r="I263" s="54">
        <v>1344639</v>
      </c>
      <c r="J263" s="54">
        <v>0.32237538</v>
      </c>
      <c r="K263" s="54">
        <v>0.67762462</v>
      </c>
      <c r="L263" s="54">
        <v>861627</v>
      </c>
      <c r="M263" s="54">
        <v>221924</v>
      </c>
      <c r="N263" s="54">
        <v>0.74243611</v>
      </c>
      <c r="O263" s="54">
        <v>0.25756389</v>
      </c>
      <c r="P263" s="54">
        <v>490</v>
      </c>
      <c r="Q263" s="54">
        <v>490000</v>
      </c>
      <c r="R263" s="54">
        <v>4995060</v>
      </c>
      <c r="S263" s="54">
        <v>150186.68</v>
      </c>
      <c r="T263" s="54">
        <v>1000</v>
      </c>
      <c r="U263" s="54">
        <v>10194</v>
      </c>
      <c r="V263" s="54">
        <v>306.5</v>
      </c>
    </row>
    <row r="264" spans="1:22" ht="9">
      <c r="A264" s="54">
        <v>4060</v>
      </c>
      <c r="B264" s="54" t="s">
        <v>272</v>
      </c>
      <c r="C264" s="54">
        <v>1436208</v>
      </c>
      <c r="D264" s="54">
        <v>1930000</v>
      </c>
      <c r="E264" s="54">
        <v>493792</v>
      </c>
      <c r="F264" s="54">
        <v>0.74414922</v>
      </c>
      <c r="G264" s="54">
        <v>0.25585078</v>
      </c>
      <c r="H264" s="54">
        <v>1984342</v>
      </c>
      <c r="I264" s="54">
        <v>548134</v>
      </c>
      <c r="J264" s="54">
        <v>0.7237704</v>
      </c>
      <c r="K264" s="54">
        <v>0.2762296</v>
      </c>
      <c r="L264" s="54">
        <v>861627</v>
      </c>
      <c r="M264" s="54">
        <v>-574581</v>
      </c>
      <c r="N264" s="54">
        <v>1.66685584</v>
      </c>
      <c r="O264" s="54">
        <v>-0.66685584</v>
      </c>
      <c r="P264" s="54">
        <v>5489</v>
      </c>
      <c r="Q264" s="54">
        <v>5489000</v>
      </c>
      <c r="R264" s="54">
        <v>55954866</v>
      </c>
      <c r="S264" s="54">
        <v>1248841.82</v>
      </c>
      <c r="T264" s="54">
        <v>1000</v>
      </c>
      <c r="U264" s="54">
        <v>10194</v>
      </c>
      <c r="V264" s="54">
        <v>227.52</v>
      </c>
    </row>
    <row r="265" spans="1:22" ht="9">
      <c r="A265" s="54">
        <v>4067</v>
      </c>
      <c r="B265" s="54" t="s">
        <v>273</v>
      </c>
      <c r="C265" s="54">
        <v>621155</v>
      </c>
      <c r="D265" s="54">
        <v>1930000</v>
      </c>
      <c r="E265" s="54">
        <v>1308845</v>
      </c>
      <c r="F265" s="54">
        <v>0.32184197</v>
      </c>
      <c r="G265" s="54">
        <v>0.67815803</v>
      </c>
      <c r="H265" s="54">
        <v>1984342</v>
      </c>
      <c r="I265" s="54">
        <v>1363187</v>
      </c>
      <c r="J265" s="54">
        <v>0.3130282</v>
      </c>
      <c r="K265" s="54">
        <v>0.6869718</v>
      </c>
      <c r="L265" s="54">
        <v>861627</v>
      </c>
      <c r="M265" s="54">
        <v>240472</v>
      </c>
      <c r="N265" s="54">
        <v>0.7209094</v>
      </c>
      <c r="O265" s="54">
        <v>0.2790906</v>
      </c>
      <c r="P265" s="54">
        <v>1037</v>
      </c>
      <c r="Q265" s="54">
        <v>1037000</v>
      </c>
      <c r="R265" s="54">
        <v>10571178</v>
      </c>
      <c r="S265" s="54">
        <v>1319607.75</v>
      </c>
      <c r="T265" s="54">
        <v>1000</v>
      </c>
      <c r="U265" s="54">
        <v>10194</v>
      </c>
      <c r="V265" s="54">
        <v>1272.52</v>
      </c>
    </row>
    <row r="266" spans="1:22" ht="9">
      <c r="A266" s="54">
        <v>4074</v>
      </c>
      <c r="B266" s="54" t="s">
        <v>274</v>
      </c>
      <c r="C266" s="54">
        <v>718374</v>
      </c>
      <c r="D266" s="54">
        <v>1930000</v>
      </c>
      <c r="E266" s="54">
        <v>1211626</v>
      </c>
      <c r="F266" s="54">
        <v>0.37221451</v>
      </c>
      <c r="G266" s="54">
        <v>0.62778549</v>
      </c>
      <c r="H266" s="54">
        <v>1984342</v>
      </c>
      <c r="I266" s="54">
        <v>1265968</v>
      </c>
      <c r="J266" s="54">
        <v>0.36202126</v>
      </c>
      <c r="K266" s="54">
        <v>0.63797874</v>
      </c>
      <c r="L266" s="54">
        <v>861627</v>
      </c>
      <c r="M266" s="54">
        <v>143253</v>
      </c>
      <c r="N266" s="54">
        <v>0.83374128</v>
      </c>
      <c r="O266" s="54">
        <v>0.16625872</v>
      </c>
      <c r="P266" s="54">
        <v>1790</v>
      </c>
      <c r="Q266" s="54">
        <v>1790000</v>
      </c>
      <c r="R266" s="54">
        <v>18247260</v>
      </c>
      <c r="S266" s="54">
        <v>4449515.73</v>
      </c>
      <c r="T266" s="54">
        <v>1000</v>
      </c>
      <c r="U266" s="54">
        <v>10194</v>
      </c>
      <c r="V266" s="54">
        <v>2485.76</v>
      </c>
    </row>
    <row r="267" spans="1:22" ht="9">
      <c r="A267" s="54">
        <v>4088</v>
      </c>
      <c r="B267" s="54" t="s">
        <v>275</v>
      </c>
      <c r="C267" s="54">
        <v>670573</v>
      </c>
      <c r="D267" s="54">
        <v>1930000</v>
      </c>
      <c r="E267" s="54">
        <v>1259427</v>
      </c>
      <c r="F267" s="54">
        <v>0.34744715</v>
      </c>
      <c r="G267" s="54">
        <v>0.65255285</v>
      </c>
      <c r="H267" s="54">
        <v>1984342</v>
      </c>
      <c r="I267" s="54">
        <v>1313769</v>
      </c>
      <c r="J267" s="54">
        <v>0.33793217</v>
      </c>
      <c r="K267" s="54">
        <v>0.66206783</v>
      </c>
      <c r="L267" s="54">
        <v>861627</v>
      </c>
      <c r="M267" s="54">
        <v>191054</v>
      </c>
      <c r="N267" s="54">
        <v>0.77826368</v>
      </c>
      <c r="O267" s="54">
        <v>0.22173632</v>
      </c>
      <c r="P267" s="54">
        <v>1292</v>
      </c>
      <c r="Q267" s="54">
        <v>1292000</v>
      </c>
      <c r="R267" s="54">
        <v>12691615.02</v>
      </c>
      <c r="S267" s="54">
        <v>0</v>
      </c>
      <c r="T267" s="54">
        <v>1000</v>
      </c>
      <c r="U267" s="54">
        <v>9823.23</v>
      </c>
      <c r="V267" s="54">
        <v>0</v>
      </c>
    </row>
    <row r="268" spans="1:22" ht="9">
      <c r="A268" s="54">
        <v>4095</v>
      </c>
      <c r="B268" s="54" t="s">
        <v>276</v>
      </c>
      <c r="C268" s="54">
        <v>926210</v>
      </c>
      <c r="D268" s="54">
        <v>1930000</v>
      </c>
      <c r="E268" s="54">
        <v>1003790</v>
      </c>
      <c r="F268" s="54">
        <v>0.47990155</v>
      </c>
      <c r="G268" s="54">
        <v>0.52009845</v>
      </c>
      <c r="H268" s="54">
        <v>1984342</v>
      </c>
      <c r="I268" s="54">
        <v>1058132</v>
      </c>
      <c r="J268" s="54">
        <v>0.46675926</v>
      </c>
      <c r="K268" s="54">
        <v>0.53324074</v>
      </c>
      <c r="L268" s="54">
        <v>861627</v>
      </c>
      <c r="M268" s="54">
        <v>-64583</v>
      </c>
      <c r="N268" s="54">
        <v>1.07495471</v>
      </c>
      <c r="O268" s="54">
        <v>-0.07495471</v>
      </c>
      <c r="P268" s="54">
        <v>2818</v>
      </c>
      <c r="Q268" s="54">
        <v>2818000</v>
      </c>
      <c r="R268" s="54">
        <v>28726692</v>
      </c>
      <c r="S268" s="54">
        <v>5926333.59</v>
      </c>
      <c r="T268" s="54">
        <v>1000</v>
      </c>
      <c r="U268" s="54">
        <v>10194</v>
      </c>
      <c r="V268" s="54">
        <v>2103.03</v>
      </c>
    </row>
    <row r="269" spans="1:22" ht="9">
      <c r="A269" s="54">
        <v>4137</v>
      </c>
      <c r="B269" s="54" t="s">
        <v>277</v>
      </c>
      <c r="C269" s="54">
        <v>753697</v>
      </c>
      <c r="D269" s="54">
        <v>1930000</v>
      </c>
      <c r="E269" s="54">
        <v>1176303</v>
      </c>
      <c r="F269" s="54">
        <v>0.39051658</v>
      </c>
      <c r="G269" s="54">
        <v>0.60948342</v>
      </c>
      <c r="H269" s="54">
        <v>1984342</v>
      </c>
      <c r="I269" s="54">
        <v>1230645</v>
      </c>
      <c r="J269" s="54">
        <v>0.37982213</v>
      </c>
      <c r="K269" s="54">
        <v>0.62017787</v>
      </c>
      <c r="L269" s="54">
        <v>861627</v>
      </c>
      <c r="M269" s="54">
        <v>107930</v>
      </c>
      <c r="N269" s="54">
        <v>0.87473698</v>
      </c>
      <c r="O269" s="54">
        <v>0.12526302</v>
      </c>
      <c r="P269" s="54">
        <v>989</v>
      </c>
      <c r="Q269" s="54">
        <v>989000</v>
      </c>
      <c r="R269" s="54">
        <v>10081866</v>
      </c>
      <c r="S269" s="54">
        <v>106846.82</v>
      </c>
      <c r="T269" s="54">
        <v>1000</v>
      </c>
      <c r="U269" s="54">
        <v>10194</v>
      </c>
      <c r="V269" s="54">
        <v>108.04</v>
      </c>
    </row>
    <row r="270" spans="1:22" ht="9">
      <c r="A270" s="54">
        <v>4144</v>
      </c>
      <c r="B270" s="54" t="s">
        <v>278</v>
      </c>
      <c r="C270" s="54">
        <v>930517</v>
      </c>
      <c r="D270" s="54">
        <v>1930000</v>
      </c>
      <c r="E270" s="54">
        <v>999483</v>
      </c>
      <c r="F270" s="54">
        <v>0.48213316</v>
      </c>
      <c r="G270" s="54">
        <v>0.51786684</v>
      </c>
      <c r="H270" s="54">
        <v>1984342</v>
      </c>
      <c r="I270" s="54">
        <v>1053825</v>
      </c>
      <c r="J270" s="54">
        <v>0.46892975</v>
      </c>
      <c r="K270" s="54">
        <v>0.53107025</v>
      </c>
      <c r="L270" s="54">
        <v>861627</v>
      </c>
      <c r="M270" s="54">
        <v>-68890</v>
      </c>
      <c r="N270" s="54">
        <v>1.07995339</v>
      </c>
      <c r="O270" s="54">
        <v>-0.07995339</v>
      </c>
      <c r="P270" s="54">
        <v>3893</v>
      </c>
      <c r="Q270" s="54">
        <v>3893000</v>
      </c>
      <c r="R270" s="54">
        <v>39685242</v>
      </c>
      <c r="S270" s="54">
        <v>11012866.68</v>
      </c>
      <c r="T270" s="54">
        <v>1000</v>
      </c>
      <c r="U270" s="54">
        <v>10194</v>
      </c>
      <c r="V270" s="54">
        <v>2828.89</v>
      </c>
    </row>
    <row r="271" spans="1:22" ht="9">
      <c r="A271" s="54">
        <v>4165</v>
      </c>
      <c r="B271" s="54" t="s">
        <v>279</v>
      </c>
      <c r="C271" s="54">
        <v>868074</v>
      </c>
      <c r="D271" s="54">
        <v>1930000</v>
      </c>
      <c r="E271" s="54">
        <v>1061926</v>
      </c>
      <c r="F271" s="54">
        <v>0.44977927</v>
      </c>
      <c r="G271" s="54">
        <v>0.55022073</v>
      </c>
      <c r="H271" s="54">
        <v>1984342</v>
      </c>
      <c r="I271" s="54">
        <v>1116268</v>
      </c>
      <c r="J271" s="54">
        <v>0.43746189</v>
      </c>
      <c r="K271" s="54">
        <v>0.56253811</v>
      </c>
      <c r="L271" s="54">
        <v>861627</v>
      </c>
      <c r="M271" s="54">
        <v>-6447</v>
      </c>
      <c r="N271" s="54">
        <v>1.00748236</v>
      </c>
      <c r="O271" s="54">
        <v>-0.00748236</v>
      </c>
      <c r="P271" s="54">
        <v>1546</v>
      </c>
      <c r="Q271" s="54">
        <v>1546000</v>
      </c>
      <c r="R271" s="54">
        <v>15759924</v>
      </c>
      <c r="S271" s="54">
        <v>1444369.31</v>
      </c>
      <c r="T271" s="54">
        <v>1000</v>
      </c>
      <c r="U271" s="54">
        <v>10194</v>
      </c>
      <c r="V271" s="54">
        <v>934.26</v>
      </c>
    </row>
    <row r="272" spans="1:22" ht="9">
      <c r="A272" s="54">
        <v>4179</v>
      </c>
      <c r="B272" s="54" t="s">
        <v>280</v>
      </c>
      <c r="C272" s="54">
        <v>713617</v>
      </c>
      <c r="D272" s="54">
        <v>1930000</v>
      </c>
      <c r="E272" s="54">
        <v>1216383</v>
      </c>
      <c r="F272" s="54">
        <v>0.36974974</v>
      </c>
      <c r="G272" s="54">
        <v>0.63025026</v>
      </c>
      <c r="H272" s="54">
        <v>1984342</v>
      </c>
      <c r="I272" s="54">
        <v>1270725</v>
      </c>
      <c r="J272" s="54">
        <v>0.359624</v>
      </c>
      <c r="K272" s="54">
        <v>0.640376</v>
      </c>
      <c r="L272" s="54">
        <v>861627</v>
      </c>
      <c r="M272" s="54">
        <v>148010</v>
      </c>
      <c r="N272" s="54">
        <v>0.82822033</v>
      </c>
      <c r="O272" s="54">
        <v>0.17177967</v>
      </c>
      <c r="P272" s="54">
        <v>9822</v>
      </c>
      <c r="Q272" s="54">
        <v>9822000</v>
      </c>
      <c r="R272" s="54">
        <v>100125468</v>
      </c>
      <c r="S272" s="54">
        <v>27163890.31</v>
      </c>
      <c r="T272" s="54">
        <v>1000</v>
      </c>
      <c r="U272" s="54">
        <v>10194</v>
      </c>
      <c r="V272" s="54">
        <v>2765.62</v>
      </c>
    </row>
    <row r="273" spans="1:22" ht="9">
      <c r="A273" s="54">
        <v>4186</v>
      </c>
      <c r="B273" s="54" t="s">
        <v>281</v>
      </c>
      <c r="C273" s="54">
        <v>623610</v>
      </c>
      <c r="D273" s="54">
        <v>1930000</v>
      </c>
      <c r="E273" s="54">
        <v>1306390</v>
      </c>
      <c r="F273" s="54">
        <v>0.32311399</v>
      </c>
      <c r="G273" s="54">
        <v>0.67688601</v>
      </c>
      <c r="H273" s="54">
        <v>1984342</v>
      </c>
      <c r="I273" s="54">
        <v>1360732</v>
      </c>
      <c r="J273" s="54">
        <v>0.31426538</v>
      </c>
      <c r="K273" s="54">
        <v>0.68573462</v>
      </c>
      <c r="L273" s="54">
        <v>861627</v>
      </c>
      <c r="M273" s="54">
        <v>238017</v>
      </c>
      <c r="N273" s="54">
        <v>0.72375866</v>
      </c>
      <c r="O273" s="54">
        <v>0.27624134</v>
      </c>
      <c r="P273" s="54">
        <v>889</v>
      </c>
      <c r="Q273" s="54">
        <v>889000</v>
      </c>
      <c r="R273" s="54">
        <v>9062466</v>
      </c>
      <c r="S273" s="54">
        <v>1165877.88</v>
      </c>
      <c r="T273" s="54">
        <v>1000</v>
      </c>
      <c r="U273" s="54">
        <v>10194</v>
      </c>
      <c r="V273" s="54">
        <v>1311.45</v>
      </c>
    </row>
    <row r="274" spans="1:22" ht="9">
      <c r="A274" s="54">
        <v>4207</v>
      </c>
      <c r="B274" s="54" t="s">
        <v>282</v>
      </c>
      <c r="C274" s="54">
        <v>703476</v>
      </c>
      <c r="D274" s="54">
        <v>1930000</v>
      </c>
      <c r="E274" s="54">
        <v>1226524</v>
      </c>
      <c r="F274" s="54">
        <v>0.36449534</v>
      </c>
      <c r="G274" s="54">
        <v>0.63550466</v>
      </c>
      <c r="H274" s="54">
        <v>1984342</v>
      </c>
      <c r="I274" s="54">
        <v>1280866</v>
      </c>
      <c r="J274" s="54">
        <v>0.35451349</v>
      </c>
      <c r="K274" s="54">
        <v>0.64548651</v>
      </c>
      <c r="L274" s="54">
        <v>861627</v>
      </c>
      <c r="M274" s="54">
        <v>158151</v>
      </c>
      <c r="N274" s="54">
        <v>0.81645074</v>
      </c>
      <c r="O274" s="54">
        <v>0.18354926</v>
      </c>
      <c r="P274" s="54">
        <v>442</v>
      </c>
      <c r="Q274" s="54">
        <v>442000</v>
      </c>
      <c r="R274" s="54">
        <v>4505748</v>
      </c>
      <c r="S274" s="54">
        <v>742168.22</v>
      </c>
      <c r="T274" s="54">
        <v>1000</v>
      </c>
      <c r="U274" s="54">
        <v>10194</v>
      </c>
      <c r="V274" s="54">
        <v>1679.11</v>
      </c>
    </row>
    <row r="275" spans="1:22" ht="9">
      <c r="A275" s="54">
        <v>4221</v>
      </c>
      <c r="B275" s="54" t="s">
        <v>283</v>
      </c>
      <c r="C275" s="54">
        <v>1219777</v>
      </c>
      <c r="D275" s="54">
        <v>1930000</v>
      </c>
      <c r="E275" s="54">
        <v>710223</v>
      </c>
      <c r="F275" s="54">
        <v>0.63200881</v>
      </c>
      <c r="G275" s="54">
        <v>0.36799119</v>
      </c>
      <c r="H275" s="54">
        <v>1984342</v>
      </c>
      <c r="I275" s="54">
        <v>764565</v>
      </c>
      <c r="J275" s="54">
        <v>0.61470099</v>
      </c>
      <c r="K275" s="54">
        <v>0.38529901</v>
      </c>
      <c r="L275" s="54">
        <v>861627</v>
      </c>
      <c r="M275" s="54">
        <v>-358150</v>
      </c>
      <c r="N275" s="54">
        <v>1.4156671</v>
      </c>
      <c r="O275" s="54">
        <v>-0.4156671</v>
      </c>
      <c r="P275" s="54">
        <v>958</v>
      </c>
      <c r="Q275" s="54">
        <v>958000</v>
      </c>
      <c r="R275" s="54">
        <v>9765852</v>
      </c>
      <c r="S275" s="54">
        <v>197481.24</v>
      </c>
      <c r="T275" s="54">
        <v>1000</v>
      </c>
      <c r="U275" s="54">
        <v>10194</v>
      </c>
      <c r="V275" s="54">
        <v>206.14</v>
      </c>
    </row>
    <row r="276" spans="1:22" ht="9">
      <c r="A276" s="54">
        <v>4228</v>
      </c>
      <c r="B276" s="54" t="s">
        <v>284</v>
      </c>
      <c r="C276" s="54">
        <v>873555</v>
      </c>
      <c r="D276" s="54">
        <v>1930000</v>
      </c>
      <c r="E276" s="54">
        <v>1056445</v>
      </c>
      <c r="F276" s="54">
        <v>0.45261917</v>
      </c>
      <c r="G276" s="54">
        <v>0.54738083</v>
      </c>
      <c r="H276" s="54">
        <v>1984342</v>
      </c>
      <c r="I276" s="54">
        <v>1110787</v>
      </c>
      <c r="J276" s="54">
        <v>0.44022401</v>
      </c>
      <c r="K276" s="54">
        <v>0.55977599</v>
      </c>
      <c r="L276" s="54">
        <v>861627</v>
      </c>
      <c r="M276" s="54">
        <v>-11928</v>
      </c>
      <c r="N276" s="54">
        <v>1.01384358</v>
      </c>
      <c r="O276" s="54">
        <v>-0.01384358</v>
      </c>
      <c r="P276" s="54">
        <v>868</v>
      </c>
      <c r="Q276" s="54">
        <v>868000</v>
      </c>
      <c r="R276" s="54">
        <v>8848392</v>
      </c>
      <c r="S276" s="54">
        <v>537828.2</v>
      </c>
      <c r="T276" s="54">
        <v>1000</v>
      </c>
      <c r="U276" s="54">
        <v>10194</v>
      </c>
      <c r="V276" s="54">
        <v>619.62</v>
      </c>
    </row>
    <row r="277" spans="1:22" ht="9">
      <c r="A277" s="54">
        <v>4235</v>
      </c>
      <c r="B277" s="54" t="s">
        <v>285</v>
      </c>
      <c r="C277" s="54">
        <v>4706761</v>
      </c>
      <c r="D277" s="54">
        <v>2895000</v>
      </c>
      <c r="E277" s="54">
        <v>-1811761</v>
      </c>
      <c r="F277" s="54">
        <v>1.62582418</v>
      </c>
      <c r="G277" s="54">
        <v>-0.62582418</v>
      </c>
      <c r="H277" s="54">
        <v>2976513</v>
      </c>
      <c r="I277" s="54">
        <v>-1730248</v>
      </c>
      <c r="J277" s="54">
        <v>1.58130033</v>
      </c>
      <c r="K277" s="54">
        <v>-0.58130033</v>
      </c>
      <c r="L277" s="54">
        <v>1292440</v>
      </c>
      <c r="M277" s="54">
        <v>-3414321</v>
      </c>
      <c r="N277" s="54">
        <v>3.64176364</v>
      </c>
      <c r="O277" s="54">
        <v>-2.64176364</v>
      </c>
      <c r="P277" s="54">
        <v>157</v>
      </c>
      <c r="Q277" s="54">
        <v>157000</v>
      </c>
      <c r="R277" s="54">
        <v>1600458</v>
      </c>
      <c r="S277" s="54">
        <v>135419.55</v>
      </c>
      <c r="T277" s="54">
        <v>1000</v>
      </c>
      <c r="U277" s="54">
        <v>10194</v>
      </c>
      <c r="V277" s="54">
        <v>862.54</v>
      </c>
    </row>
    <row r="278" spans="1:22" ht="9">
      <c r="A278" s="54">
        <v>4151</v>
      </c>
      <c r="B278" s="54" t="s">
        <v>286</v>
      </c>
      <c r="C278" s="54">
        <v>692213</v>
      </c>
      <c r="D278" s="54">
        <v>1930000</v>
      </c>
      <c r="E278" s="54">
        <v>1237787</v>
      </c>
      <c r="F278" s="54">
        <v>0.35865959</v>
      </c>
      <c r="G278" s="54">
        <v>0.64134041</v>
      </c>
      <c r="H278" s="54">
        <v>1984342</v>
      </c>
      <c r="I278" s="54">
        <v>1292129</v>
      </c>
      <c r="J278" s="54">
        <v>0.34883755</v>
      </c>
      <c r="K278" s="54">
        <v>0.65116245</v>
      </c>
      <c r="L278" s="54">
        <v>861627</v>
      </c>
      <c r="M278" s="54">
        <v>169414</v>
      </c>
      <c r="N278" s="54">
        <v>0.80337896</v>
      </c>
      <c r="O278" s="54">
        <v>0.19662104</v>
      </c>
      <c r="P278" s="54">
        <v>910</v>
      </c>
      <c r="Q278" s="54">
        <v>910000</v>
      </c>
      <c r="R278" s="54">
        <v>9276540</v>
      </c>
      <c r="S278" s="54">
        <v>2492796.73</v>
      </c>
      <c r="T278" s="54">
        <v>1000</v>
      </c>
      <c r="U278" s="54">
        <v>10194</v>
      </c>
      <c r="V278" s="54">
        <v>2739.34</v>
      </c>
    </row>
    <row r="279" spans="1:22" ht="9">
      <c r="A279" s="54">
        <v>490</v>
      </c>
      <c r="B279" s="54" t="s">
        <v>287</v>
      </c>
      <c r="C279" s="54">
        <v>793290</v>
      </c>
      <c r="D279" s="54">
        <v>1930000</v>
      </c>
      <c r="E279" s="54">
        <v>1136710</v>
      </c>
      <c r="F279" s="54">
        <v>0.41103109</v>
      </c>
      <c r="G279" s="54">
        <v>0.58896891</v>
      </c>
      <c r="H279" s="54">
        <v>1984342</v>
      </c>
      <c r="I279" s="54">
        <v>1191052</v>
      </c>
      <c r="J279" s="54">
        <v>0.39977484</v>
      </c>
      <c r="K279" s="54">
        <v>0.60022516</v>
      </c>
      <c r="L279" s="54">
        <v>861627</v>
      </c>
      <c r="M279" s="54">
        <v>68337</v>
      </c>
      <c r="N279" s="54">
        <v>0.92068842</v>
      </c>
      <c r="O279" s="54">
        <v>0.07931158</v>
      </c>
      <c r="P279" s="54">
        <v>437</v>
      </c>
      <c r="Q279" s="54">
        <v>437000</v>
      </c>
      <c r="R279" s="54">
        <v>4454778</v>
      </c>
      <c r="S279" s="54">
        <v>748741.1</v>
      </c>
      <c r="T279" s="54">
        <v>1000</v>
      </c>
      <c r="U279" s="54">
        <v>10194</v>
      </c>
      <c r="V279" s="54">
        <v>1713.37</v>
      </c>
    </row>
    <row r="280" spans="1:22" ht="9">
      <c r="A280" s="54">
        <v>4270</v>
      </c>
      <c r="B280" s="54" t="s">
        <v>288</v>
      </c>
      <c r="C280" s="54">
        <v>1282202</v>
      </c>
      <c r="D280" s="54">
        <v>1930000</v>
      </c>
      <c r="E280" s="54">
        <v>647798</v>
      </c>
      <c r="F280" s="54">
        <v>0.66435337</v>
      </c>
      <c r="G280" s="54">
        <v>0.33564663</v>
      </c>
      <c r="H280" s="54">
        <v>1984342</v>
      </c>
      <c r="I280" s="54">
        <v>702140</v>
      </c>
      <c r="J280" s="54">
        <v>0.64615978</v>
      </c>
      <c r="K280" s="54">
        <v>0.35384022</v>
      </c>
      <c r="L280" s="54">
        <v>861627</v>
      </c>
      <c r="M280" s="54">
        <v>-420575</v>
      </c>
      <c r="N280" s="54">
        <v>1.48811725</v>
      </c>
      <c r="O280" s="54">
        <v>-0.48811725</v>
      </c>
      <c r="P280" s="54">
        <v>245</v>
      </c>
      <c r="Q280" s="54">
        <v>245000</v>
      </c>
      <c r="R280" s="54">
        <v>2497530</v>
      </c>
      <c r="S280" s="54">
        <v>700839.76</v>
      </c>
      <c r="T280" s="54">
        <v>1000</v>
      </c>
      <c r="U280" s="54">
        <v>10194</v>
      </c>
      <c r="V280" s="54">
        <v>2860.57</v>
      </c>
    </row>
    <row r="281" spans="1:22" ht="9">
      <c r="A281" s="54">
        <v>4305</v>
      </c>
      <c r="B281" s="54" t="s">
        <v>289</v>
      </c>
      <c r="C281" s="54">
        <v>538117</v>
      </c>
      <c r="D281" s="54">
        <v>1930000</v>
      </c>
      <c r="E281" s="54">
        <v>1391883</v>
      </c>
      <c r="F281" s="54">
        <v>0.2788171</v>
      </c>
      <c r="G281" s="54">
        <v>0.7211829</v>
      </c>
      <c r="H281" s="54">
        <v>1984342</v>
      </c>
      <c r="I281" s="54">
        <v>1446225</v>
      </c>
      <c r="J281" s="54">
        <v>0.27118158</v>
      </c>
      <c r="K281" s="54">
        <v>0.72881842</v>
      </c>
      <c r="L281" s="54">
        <v>861627</v>
      </c>
      <c r="M281" s="54">
        <v>323510</v>
      </c>
      <c r="N281" s="54">
        <v>0.62453591</v>
      </c>
      <c r="O281" s="54">
        <v>0.37546409</v>
      </c>
      <c r="P281" s="54">
        <v>990</v>
      </c>
      <c r="Q281" s="54">
        <v>990000</v>
      </c>
      <c r="R281" s="54">
        <v>10092060</v>
      </c>
      <c r="S281" s="54">
        <v>1651513.48</v>
      </c>
      <c r="T281" s="54">
        <v>1000</v>
      </c>
      <c r="U281" s="54">
        <v>10194</v>
      </c>
      <c r="V281" s="54">
        <v>1668.2</v>
      </c>
    </row>
    <row r="282" spans="1:22" ht="9">
      <c r="A282" s="54">
        <v>4312</v>
      </c>
      <c r="B282" s="54" t="s">
        <v>290</v>
      </c>
      <c r="C282" s="54">
        <v>1237478</v>
      </c>
      <c r="D282" s="54">
        <v>1930000</v>
      </c>
      <c r="E282" s="54">
        <v>692522</v>
      </c>
      <c r="F282" s="54">
        <v>0.64118031</v>
      </c>
      <c r="G282" s="54">
        <v>0.35881969</v>
      </c>
      <c r="H282" s="54">
        <v>1984342</v>
      </c>
      <c r="I282" s="54">
        <v>746864</v>
      </c>
      <c r="J282" s="54">
        <v>0.62362133</v>
      </c>
      <c r="K282" s="54">
        <v>0.37637867</v>
      </c>
      <c r="L282" s="54">
        <v>861627</v>
      </c>
      <c r="M282" s="54">
        <v>-375851</v>
      </c>
      <c r="N282" s="54">
        <v>1.4362108</v>
      </c>
      <c r="O282" s="54">
        <v>-0.4362108</v>
      </c>
      <c r="P282" s="54">
        <v>2803</v>
      </c>
      <c r="Q282" s="54">
        <v>2803000</v>
      </c>
      <c r="R282" s="54">
        <v>28573782</v>
      </c>
      <c r="S282" s="54">
        <v>242947.85</v>
      </c>
      <c r="T282" s="54">
        <v>1000</v>
      </c>
      <c r="U282" s="54">
        <v>10194</v>
      </c>
      <c r="V282" s="54">
        <v>86.67</v>
      </c>
    </row>
    <row r="283" spans="1:22" ht="9">
      <c r="A283" s="54">
        <v>4330</v>
      </c>
      <c r="B283" s="54" t="s">
        <v>291</v>
      </c>
      <c r="C283" s="54">
        <v>4895034</v>
      </c>
      <c r="D283" s="54">
        <v>1930000</v>
      </c>
      <c r="E283" s="54">
        <v>-2965034</v>
      </c>
      <c r="F283" s="54">
        <v>2.53628705</v>
      </c>
      <c r="G283" s="54">
        <v>-1.53628705</v>
      </c>
      <c r="H283" s="54">
        <v>1984342</v>
      </c>
      <c r="I283" s="54">
        <v>-2910692</v>
      </c>
      <c r="J283" s="54">
        <v>2.46682981</v>
      </c>
      <c r="K283" s="54">
        <v>-1.46682981</v>
      </c>
      <c r="L283" s="54">
        <v>861627</v>
      </c>
      <c r="M283" s="54">
        <v>-4033407</v>
      </c>
      <c r="N283" s="54">
        <v>5.68115205</v>
      </c>
      <c r="O283" s="54">
        <v>-4.68115205</v>
      </c>
      <c r="P283" s="54">
        <v>106</v>
      </c>
      <c r="Q283" s="54">
        <v>106000</v>
      </c>
      <c r="R283" s="54">
        <v>1080564</v>
      </c>
      <c r="S283" s="54">
        <v>1221079.94</v>
      </c>
      <c r="T283" s="54">
        <v>1000</v>
      </c>
      <c r="U283" s="54">
        <v>10194</v>
      </c>
      <c r="V283" s="54">
        <v>11519.62</v>
      </c>
    </row>
    <row r="284" spans="1:22" ht="9">
      <c r="A284" s="54">
        <v>4347</v>
      </c>
      <c r="B284" s="54" t="s">
        <v>292</v>
      </c>
      <c r="C284" s="54">
        <v>1091437</v>
      </c>
      <c r="D284" s="54">
        <v>1930000</v>
      </c>
      <c r="E284" s="54">
        <v>838563</v>
      </c>
      <c r="F284" s="54">
        <v>0.5655114</v>
      </c>
      <c r="G284" s="54">
        <v>0.4344886</v>
      </c>
      <c r="H284" s="54">
        <v>1984342</v>
      </c>
      <c r="I284" s="54">
        <v>892905</v>
      </c>
      <c r="J284" s="54">
        <v>0.55002464</v>
      </c>
      <c r="K284" s="54">
        <v>0.44997536</v>
      </c>
      <c r="L284" s="54">
        <v>861627</v>
      </c>
      <c r="M284" s="54">
        <v>-229810</v>
      </c>
      <c r="N284" s="54">
        <v>1.26671634</v>
      </c>
      <c r="O284" s="54">
        <v>-0.26671634</v>
      </c>
      <c r="P284" s="54">
        <v>728</v>
      </c>
      <c r="Q284" s="54">
        <v>728000</v>
      </c>
      <c r="R284" s="54">
        <v>7421232</v>
      </c>
      <c r="S284" s="54">
        <v>1075432.43</v>
      </c>
      <c r="T284" s="54">
        <v>1000</v>
      </c>
      <c r="U284" s="54">
        <v>10194</v>
      </c>
      <c r="V284" s="54">
        <v>1477.24</v>
      </c>
    </row>
    <row r="285" spans="1:22" ht="9">
      <c r="A285" s="54">
        <v>4368</v>
      </c>
      <c r="B285" s="54" t="s">
        <v>293</v>
      </c>
      <c r="C285" s="54">
        <v>749863</v>
      </c>
      <c r="D285" s="54">
        <v>1930000</v>
      </c>
      <c r="E285" s="54">
        <v>1180137</v>
      </c>
      <c r="F285" s="54">
        <v>0.38853005</v>
      </c>
      <c r="G285" s="54">
        <v>0.61146995</v>
      </c>
      <c r="H285" s="54">
        <v>1984342</v>
      </c>
      <c r="I285" s="54">
        <v>1234479</v>
      </c>
      <c r="J285" s="54">
        <v>0.37789</v>
      </c>
      <c r="K285" s="54">
        <v>0.62211</v>
      </c>
      <c r="L285" s="54">
        <v>861627</v>
      </c>
      <c r="M285" s="54">
        <v>111764</v>
      </c>
      <c r="N285" s="54">
        <v>0.87028726</v>
      </c>
      <c r="O285" s="54">
        <v>0.12971274</v>
      </c>
      <c r="P285" s="54">
        <v>560</v>
      </c>
      <c r="Q285" s="54">
        <v>560000</v>
      </c>
      <c r="R285" s="54">
        <v>5708640</v>
      </c>
      <c r="S285" s="54">
        <v>520035.78</v>
      </c>
      <c r="T285" s="54">
        <v>1000</v>
      </c>
      <c r="U285" s="54">
        <v>10194</v>
      </c>
      <c r="V285" s="54">
        <v>928.64</v>
      </c>
    </row>
    <row r="286" spans="1:22" ht="9">
      <c r="A286" s="54">
        <v>4389</v>
      </c>
      <c r="B286" s="54" t="s">
        <v>294</v>
      </c>
      <c r="C286" s="54">
        <v>705511</v>
      </c>
      <c r="D286" s="54">
        <v>1930000</v>
      </c>
      <c r="E286" s="54">
        <v>1224489</v>
      </c>
      <c r="F286" s="54">
        <v>0.36554974</v>
      </c>
      <c r="G286" s="54">
        <v>0.63445026</v>
      </c>
      <c r="H286" s="54">
        <v>1984342</v>
      </c>
      <c r="I286" s="54">
        <v>1278831</v>
      </c>
      <c r="J286" s="54">
        <v>0.35553901</v>
      </c>
      <c r="K286" s="54">
        <v>0.64446099</v>
      </c>
      <c r="L286" s="54">
        <v>861627</v>
      </c>
      <c r="M286" s="54">
        <v>156116</v>
      </c>
      <c r="N286" s="54">
        <v>0.81881255</v>
      </c>
      <c r="O286" s="54">
        <v>0.18118745</v>
      </c>
      <c r="P286" s="54">
        <v>1609</v>
      </c>
      <c r="Q286" s="54">
        <v>1609000</v>
      </c>
      <c r="R286" s="54">
        <v>16402146</v>
      </c>
      <c r="S286" s="54">
        <v>670920.97</v>
      </c>
      <c r="T286" s="54">
        <v>1000</v>
      </c>
      <c r="U286" s="54">
        <v>10194</v>
      </c>
      <c r="V286" s="54">
        <v>416.98</v>
      </c>
    </row>
    <row r="287" spans="1:22" ht="9">
      <c r="A287" s="54">
        <v>4459</v>
      </c>
      <c r="B287" s="54" t="s">
        <v>295</v>
      </c>
      <c r="C287" s="54">
        <v>679331</v>
      </c>
      <c r="D287" s="54">
        <v>1930000</v>
      </c>
      <c r="E287" s="54">
        <v>1250669</v>
      </c>
      <c r="F287" s="54">
        <v>0.35198497</v>
      </c>
      <c r="G287" s="54">
        <v>0.64801503</v>
      </c>
      <c r="H287" s="54">
        <v>1984342</v>
      </c>
      <c r="I287" s="54">
        <v>1305011</v>
      </c>
      <c r="J287" s="54">
        <v>0.34234572</v>
      </c>
      <c r="K287" s="54">
        <v>0.65765428</v>
      </c>
      <c r="L287" s="54">
        <v>861627</v>
      </c>
      <c r="M287" s="54">
        <v>182296</v>
      </c>
      <c r="N287" s="54">
        <v>0.78842817</v>
      </c>
      <c r="O287" s="54">
        <v>0.21157183</v>
      </c>
      <c r="P287" s="54">
        <v>270</v>
      </c>
      <c r="Q287" s="54">
        <v>270000</v>
      </c>
      <c r="R287" s="54">
        <v>2752380</v>
      </c>
      <c r="S287" s="54">
        <v>1192057.15</v>
      </c>
      <c r="T287" s="54">
        <v>1000</v>
      </c>
      <c r="U287" s="54">
        <v>10194</v>
      </c>
      <c r="V287" s="54">
        <v>4415.03</v>
      </c>
    </row>
    <row r="288" spans="1:22" ht="9">
      <c r="A288" s="54">
        <v>4473</v>
      </c>
      <c r="B288" s="54" t="s">
        <v>296</v>
      </c>
      <c r="C288" s="54">
        <v>851234</v>
      </c>
      <c r="D288" s="54">
        <v>1930000</v>
      </c>
      <c r="E288" s="54">
        <v>1078766</v>
      </c>
      <c r="F288" s="54">
        <v>0.44105389</v>
      </c>
      <c r="G288" s="54">
        <v>0.55894611</v>
      </c>
      <c r="H288" s="54">
        <v>1984342</v>
      </c>
      <c r="I288" s="54">
        <v>1133108</v>
      </c>
      <c r="J288" s="54">
        <v>0.42897545</v>
      </c>
      <c r="K288" s="54">
        <v>0.57102455</v>
      </c>
      <c r="L288" s="54">
        <v>861627</v>
      </c>
      <c r="M288" s="54">
        <v>10393</v>
      </c>
      <c r="N288" s="54">
        <v>0.98793794</v>
      </c>
      <c r="O288" s="54">
        <v>0.01206206</v>
      </c>
      <c r="P288" s="54">
        <v>2199</v>
      </c>
      <c r="Q288" s="54">
        <v>2199000</v>
      </c>
      <c r="R288" s="54">
        <v>22416606</v>
      </c>
      <c r="S288" s="54">
        <v>433143.37</v>
      </c>
      <c r="T288" s="54">
        <v>1000</v>
      </c>
      <c r="U288" s="54">
        <v>10194</v>
      </c>
      <c r="V288" s="54">
        <v>196.97</v>
      </c>
    </row>
    <row r="289" spans="1:22" ht="9">
      <c r="A289" s="54">
        <v>4508</v>
      </c>
      <c r="B289" s="54" t="s">
        <v>297</v>
      </c>
      <c r="C289" s="54">
        <v>561347</v>
      </c>
      <c r="D289" s="54">
        <v>1930000</v>
      </c>
      <c r="E289" s="54">
        <v>1368653</v>
      </c>
      <c r="F289" s="54">
        <v>0.29085337</v>
      </c>
      <c r="G289" s="54">
        <v>0.70914663</v>
      </c>
      <c r="H289" s="54">
        <v>1984342</v>
      </c>
      <c r="I289" s="54">
        <v>1422995</v>
      </c>
      <c r="J289" s="54">
        <v>0.28288823</v>
      </c>
      <c r="K289" s="54">
        <v>0.71711177</v>
      </c>
      <c r="L289" s="54">
        <v>861627</v>
      </c>
      <c r="M289" s="54">
        <v>300280</v>
      </c>
      <c r="N289" s="54">
        <v>0.65149653</v>
      </c>
      <c r="O289" s="54">
        <v>0.34850347</v>
      </c>
      <c r="P289" s="54">
        <v>433</v>
      </c>
      <c r="Q289" s="54">
        <v>433000</v>
      </c>
      <c r="R289" s="54">
        <v>4414002</v>
      </c>
      <c r="S289" s="54">
        <v>595666.13</v>
      </c>
      <c r="T289" s="54">
        <v>1000</v>
      </c>
      <c r="U289" s="54">
        <v>10194</v>
      </c>
      <c r="V289" s="54">
        <v>1375.67</v>
      </c>
    </row>
    <row r="290" spans="1:22" ht="9">
      <c r="A290" s="54">
        <v>4515</v>
      </c>
      <c r="B290" s="54" t="s">
        <v>298</v>
      </c>
      <c r="C290" s="54">
        <v>847660</v>
      </c>
      <c r="D290" s="54">
        <v>1930000</v>
      </c>
      <c r="E290" s="54">
        <v>1082340</v>
      </c>
      <c r="F290" s="54">
        <v>0.43920207</v>
      </c>
      <c r="G290" s="54">
        <v>0.56079793</v>
      </c>
      <c r="H290" s="54">
        <v>1984342</v>
      </c>
      <c r="I290" s="54">
        <v>1136682</v>
      </c>
      <c r="J290" s="54">
        <v>0.42717435</v>
      </c>
      <c r="K290" s="54">
        <v>0.57282565</v>
      </c>
      <c r="L290" s="54">
        <v>861627</v>
      </c>
      <c r="M290" s="54">
        <v>13967</v>
      </c>
      <c r="N290" s="54">
        <v>0.98378997</v>
      </c>
      <c r="O290" s="54">
        <v>0.01621003</v>
      </c>
      <c r="P290" s="54">
        <v>2666</v>
      </c>
      <c r="Q290" s="54">
        <v>2666000</v>
      </c>
      <c r="R290" s="54">
        <v>27177204</v>
      </c>
      <c r="S290" s="54">
        <v>1826469.73</v>
      </c>
      <c r="T290" s="54">
        <v>1000</v>
      </c>
      <c r="U290" s="54">
        <v>10194</v>
      </c>
      <c r="V290" s="54">
        <v>685.1</v>
      </c>
    </row>
    <row r="291" spans="1:22" ht="9">
      <c r="A291" s="54">
        <v>4501</v>
      </c>
      <c r="B291" s="54" t="s">
        <v>299</v>
      </c>
      <c r="C291" s="54">
        <v>828505</v>
      </c>
      <c r="D291" s="54">
        <v>1930000</v>
      </c>
      <c r="E291" s="54">
        <v>1101495</v>
      </c>
      <c r="F291" s="54">
        <v>0.4292772</v>
      </c>
      <c r="G291" s="54">
        <v>0.5707228</v>
      </c>
      <c r="H291" s="54">
        <v>1984342</v>
      </c>
      <c r="I291" s="54">
        <v>1155837</v>
      </c>
      <c r="J291" s="54">
        <v>0.41752127</v>
      </c>
      <c r="K291" s="54">
        <v>0.58247873</v>
      </c>
      <c r="L291" s="54">
        <v>861627</v>
      </c>
      <c r="M291" s="54">
        <v>33122</v>
      </c>
      <c r="N291" s="54">
        <v>0.96155877</v>
      </c>
      <c r="O291" s="54">
        <v>0.03844123</v>
      </c>
      <c r="P291" s="54">
        <v>2126</v>
      </c>
      <c r="Q291" s="54">
        <v>2126000</v>
      </c>
      <c r="R291" s="54">
        <v>21672444</v>
      </c>
      <c r="S291" s="54">
        <v>1704492.64</v>
      </c>
      <c r="T291" s="54">
        <v>1000</v>
      </c>
      <c r="U291" s="54">
        <v>10194</v>
      </c>
      <c r="V291" s="54">
        <v>801.74</v>
      </c>
    </row>
    <row r="292" spans="1:22" ht="9">
      <c r="A292" s="54">
        <v>4529</v>
      </c>
      <c r="B292" s="54" t="s">
        <v>300</v>
      </c>
      <c r="C292" s="54">
        <v>675126</v>
      </c>
      <c r="D292" s="54">
        <v>1930000</v>
      </c>
      <c r="E292" s="54">
        <v>1254874</v>
      </c>
      <c r="F292" s="54">
        <v>0.34980622</v>
      </c>
      <c r="G292" s="54">
        <v>0.65019378</v>
      </c>
      <c r="H292" s="54">
        <v>1984342</v>
      </c>
      <c r="I292" s="54">
        <v>1309216</v>
      </c>
      <c r="J292" s="54">
        <v>0.34022663</v>
      </c>
      <c r="K292" s="54">
        <v>0.65977337</v>
      </c>
      <c r="L292" s="54">
        <v>861627</v>
      </c>
      <c r="M292" s="54">
        <v>186501</v>
      </c>
      <c r="N292" s="54">
        <v>0.78354787</v>
      </c>
      <c r="O292" s="54">
        <v>0.21645213</v>
      </c>
      <c r="P292" s="54">
        <v>304</v>
      </c>
      <c r="Q292" s="54">
        <v>304000</v>
      </c>
      <c r="R292" s="54">
        <v>3098976</v>
      </c>
      <c r="S292" s="54">
        <v>1062999.71</v>
      </c>
      <c r="T292" s="54">
        <v>1000</v>
      </c>
      <c r="U292" s="54">
        <v>10194</v>
      </c>
      <c r="V292" s="54">
        <v>3496.71</v>
      </c>
    </row>
    <row r="293" spans="1:22" ht="9">
      <c r="A293" s="54">
        <v>4536</v>
      </c>
      <c r="B293" s="54" t="s">
        <v>301</v>
      </c>
      <c r="C293" s="54">
        <v>936763</v>
      </c>
      <c r="D293" s="54">
        <v>1930000</v>
      </c>
      <c r="E293" s="54">
        <v>993237</v>
      </c>
      <c r="F293" s="54">
        <v>0.48536943</v>
      </c>
      <c r="G293" s="54">
        <v>0.51463057</v>
      </c>
      <c r="H293" s="54">
        <v>1984342</v>
      </c>
      <c r="I293" s="54">
        <v>1047579</v>
      </c>
      <c r="J293" s="54">
        <v>0.47207739</v>
      </c>
      <c r="K293" s="54">
        <v>0.52792261</v>
      </c>
      <c r="L293" s="54">
        <v>861627</v>
      </c>
      <c r="M293" s="54">
        <v>-75136</v>
      </c>
      <c r="N293" s="54">
        <v>1.08720247</v>
      </c>
      <c r="O293" s="54">
        <v>-0.08720247</v>
      </c>
      <c r="P293" s="54">
        <v>1020</v>
      </c>
      <c r="Q293" s="54">
        <v>1020000</v>
      </c>
      <c r="R293" s="54">
        <v>10397880</v>
      </c>
      <c r="S293" s="54">
        <v>2702603.47</v>
      </c>
      <c r="T293" s="54">
        <v>1000</v>
      </c>
      <c r="U293" s="54">
        <v>10194</v>
      </c>
      <c r="V293" s="54">
        <v>2649.61</v>
      </c>
    </row>
    <row r="294" spans="1:22" ht="9">
      <c r="A294" s="54">
        <v>4543</v>
      </c>
      <c r="B294" s="54" t="s">
        <v>302</v>
      </c>
      <c r="C294" s="54">
        <v>753152</v>
      </c>
      <c r="D294" s="54">
        <v>1930000</v>
      </c>
      <c r="E294" s="54">
        <v>1176848</v>
      </c>
      <c r="F294" s="54">
        <v>0.3902342</v>
      </c>
      <c r="G294" s="54">
        <v>0.6097658</v>
      </c>
      <c r="H294" s="54">
        <v>1984342</v>
      </c>
      <c r="I294" s="54">
        <v>1231190</v>
      </c>
      <c r="J294" s="54">
        <v>0.37954748</v>
      </c>
      <c r="K294" s="54">
        <v>0.62045252</v>
      </c>
      <c r="L294" s="54">
        <v>861627</v>
      </c>
      <c r="M294" s="54">
        <v>108475</v>
      </c>
      <c r="N294" s="54">
        <v>0.87410446</v>
      </c>
      <c r="O294" s="54">
        <v>0.12589554</v>
      </c>
      <c r="P294" s="54">
        <v>986</v>
      </c>
      <c r="Q294" s="54">
        <v>986000</v>
      </c>
      <c r="R294" s="54">
        <v>10051284</v>
      </c>
      <c r="S294" s="54">
        <v>6926580.18</v>
      </c>
      <c r="T294" s="54">
        <v>1000</v>
      </c>
      <c r="U294" s="54">
        <v>10194</v>
      </c>
      <c r="V294" s="54">
        <v>7024.93</v>
      </c>
    </row>
    <row r="295" spans="1:22" ht="9">
      <c r="A295" s="54">
        <v>4557</v>
      </c>
      <c r="B295" s="54" t="s">
        <v>303</v>
      </c>
      <c r="C295" s="54">
        <v>557127</v>
      </c>
      <c r="D295" s="54">
        <v>1930000</v>
      </c>
      <c r="E295" s="54">
        <v>1372873</v>
      </c>
      <c r="F295" s="54">
        <v>0.28866684</v>
      </c>
      <c r="G295" s="54">
        <v>0.71133316</v>
      </c>
      <c r="H295" s="54">
        <v>1984342</v>
      </c>
      <c r="I295" s="54">
        <v>1427215</v>
      </c>
      <c r="J295" s="54">
        <v>0.28076158</v>
      </c>
      <c r="K295" s="54">
        <v>0.71923842</v>
      </c>
      <c r="L295" s="54">
        <v>861627</v>
      </c>
      <c r="M295" s="54">
        <v>304500</v>
      </c>
      <c r="N295" s="54">
        <v>0.64659882</v>
      </c>
      <c r="O295" s="54">
        <v>0.35340118</v>
      </c>
      <c r="P295" s="54">
        <v>297</v>
      </c>
      <c r="Q295" s="54">
        <v>297000</v>
      </c>
      <c r="R295" s="54">
        <v>3027618</v>
      </c>
      <c r="S295" s="54">
        <v>540053.06</v>
      </c>
      <c r="T295" s="54">
        <v>1000</v>
      </c>
      <c r="U295" s="54">
        <v>10194</v>
      </c>
      <c r="V295" s="54">
        <v>1818.36</v>
      </c>
    </row>
    <row r="296" spans="1:22" ht="9">
      <c r="A296" s="54">
        <v>4571</v>
      </c>
      <c r="B296" s="54" t="s">
        <v>304</v>
      </c>
      <c r="C296" s="54">
        <v>873380</v>
      </c>
      <c r="D296" s="54">
        <v>1930000</v>
      </c>
      <c r="E296" s="54">
        <v>1056620</v>
      </c>
      <c r="F296" s="54">
        <v>0.4525285</v>
      </c>
      <c r="G296" s="54">
        <v>0.5474715</v>
      </c>
      <c r="H296" s="54">
        <v>1984342</v>
      </c>
      <c r="I296" s="54">
        <v>1110962</v>
      </c>
      <c r="J296" s="54">
        <v>0.44013582</v>
      </c>
      <c r="K296" s="54">
        <v>0.55986418</v>
      </c>
      <c r="L296" s="54">
        <v>861627</v>
      </c>
      <c r="M296" s="54">
        <v>-11753</v>
      </c>
      <c r="N296" s="54">
        <v>1.01364047</v>
      </c>
      <c r="O296" s="54">
        <v>-0.01364047</v>
      </c>
      <c r="P296" s="54">
        <v>410</v>
      </c>
      <c r="Q296" s="54">
        <v>410000</v>
      </c>
      <c r="R296" s="54">
        <v>4179540</v>
      </c>
      <c r="S296" s="54">
        <v>663606.13</v>
      </c>
      <c r="T296" s="54">
        <v>1000</v>
      </c>
      <c r="U296" s="54">
        <v>10194</v>
      </c>
      <c r="V296" s="54">
        <v>1618.55</v>
      </c>
    </row>
    <row r="297" spans="1:22" ht="9">
      <c r="A297" s="54">
        <v>4578</v>
      </c>
      <c r="B297" s="54" t="s">
        <v>305</v>
      </c>
      <c r="C297" s="54">
        <v>839582</v>
      </c>
      <c r="D297" s="54">
        <v>1930000</v>
      </c>
      <c r="E297" s="54">
        <v>1090418</v>
      </c>
      <c r="F297" s="54">
        <v>0.43501658</v>
      </c>
      <c r="G297" s="54">
        <v>0.56498342</v>
      </c>
      <c r="H297" s="54">
        <v>1984342</v>
      </c>
      <c r="I297" s="54">
        <v>1144760</v>
      </c>
      <c r="J297" s="54">
        <v>0.42310348</v>
      </c>
      <c r="K297" s="54">
        <v>0.57689652</v>
      </c>
      <c r="L297" s="54">
        <v>861627</v>
      </c>
      <c r="M297" s="54">
        <v>22045</v>
      </c>
      <c r="N297" s="54">
        <v>0.97441468</v>
      </c>
      <c r="O297" s="54">
        <v>0.02558532</v>
      </c>
      <c r="P297" s="54">
        <v>1359</v>
      </c>
      <c r="Q297" s="54">
        <v>1359000</v>
      </c>
      <c r="R297" s="54">
        <v>13853646</v>
      </c>
      <c r="S297" s="54">
        <v>4675714.27</v>
      </c>
      <c r="T297" s="54">
        <v>1000</v>
      </c>
      <c r="U297" s="54">
        <v>10194</v>
      </c>
      <c r="V297" s="54">
        <v>3440.56</v>
      </c>
    </row>
    <row r="298" spans="1:22" ht="9">
      <c r="A298" s="54">
        <v>4606</v>
      </c>
      <c r="B298" s="54" t="s">
        <v>306</v>
      </c>
      <c r="C298" s="54">
        <v>1395643</v>
      </c>
      <c r="D298" s="54">
        <v>1930000</v>
      </c>
      <c r="E298" s="54">
        <v>534357</v>
      </c>
      <c r="F298" s="54">
        <v>0.72313109</v>
      </c>
      <c r="G298" s="54">
        <v>0.27686891</v>
      </c>
      <c r="H298" s="54">
        <v>1984342</v>
      </c>
      <c r="I298" s="54">
        <v>588699</v>
      </c>
      <c r="J298" s="54">
        <v>0.70332785</v>
      </c>
      <c r="K298" s="54">
        <v>0.29667215</v>
      </c>
      <c r="L298" s="54">
        <v>861627</v>
      </c>
      <c r="M298" s="54">
        <v>-534016</v>
      </c>
      <c r="N298" s="54">
        <v>1.61977631</v>
      </c>
      <c r="O298" s="54">
        <v>-0.61977631</v>
      </c>
      <c r="P298" s="54">
        <v>373</v>
      </c>
      <c r="Q298" s="54">
        <v>373000</v>
      </c>
      <c r="R298" s="54">
        <v>3771986.65</v>
      </c>
      <c r="S298" s="54">
        <v>0</v>
      </c>
      <c r="T298" s="54">
        <v>1000</v>
      </c>
      <c r="U298" s="54">
        <v>10112.56</v>
      </c>
      <c r="V298" s="54">
        <v>0</v>
      </c>
    </row>
    <row r="299" spans="1:22" ht="9">
      <c r="A299" s="54">
        <v>4613</v>
      </c>
      <c r="B299" s="54" t="s">
        <v>307</v>
      </c>
      <c r="C299" s="54">
        <v>596207</v>
      </c>
      <c r="D299" s="54">
        <v>1930000</v>
      </c>
      <c r="E299" s="54">
        <v>1333793</v>
      </c>
      <c r="F299" s="54">
        <v>0.30891554</v>
      </c>
      <c r="G299" s="54">
        <v>0.69108446</v>
      </c>
      <c r="H299" s="54">
        <v>1984342</v>
      </c>
      <c r="I299" s="54">
        <v>1388135</v>
      </c>
      <c r="J299" s="54">
        <v>0.30045577</v>
      </c>
      <c r="K299" s="54">
        <v>0.69954423</v>
      </c>
      <c r="L299" s="54">
        <v>861627</v>
      </c>
      <c r="M299" s="54">
        <v>265420</v>
      </c>
      <c r="N299" s="54">
        <v>0.69195487</v>
      </c>
      <c r="O299" s="54">
        <v>0.30804513</v>
      </c>
      <c r="P299" s="54">
        <v>4118</v>
      </c>
      <c r="Q299" s="54">
        <v>4118000</v>
      </c>
      <c r="R299" s="54">
        <v>39215331.45</v>
      </c>
      <c r="S299" s="54">
        <v>0</v>
      </c>
      <c r="T299" s="54">
        <v>1000</v>
      </c>
      <c r="U299" s="54">
        <v>9522.91</v>
      </c>
      <c r="V299" s="54">
        <v>0</v>
      </c>
    </row>
    <row r="300" spans="1:22" ht="9">
      <c r="A300" s="54">
        <v>4620</v>
      </c>
      <c r="B300" s="54" t="s">
        <v>308</v>
      </c>
      <c r="C300" s="54">
        <v>594451</v>
      </c>
      <c r="D300" s="54">
        <v>1930000</v>
      </c>
      <c r="E300" s="54">
        <v>1335549</v>
      </c>
      <c r="F300" s="54">
        <v>0.3080057</v>
      </c>
      <c r="G300" s="54">
        <v>0.6919943</v>
      </c>
      <c r="H300" s="54">
        <v>1984342</v>
      </c>
      <c r="I300" s="54">
        <v>1389891</v>
      </c>
      <c r="J300" s="54">
        <v>0.29957084</v>
      </c>
      <c r="K300" s="54">
        <v>0.70042916</v>
      </c>
      <c r="L300" s="54">
        <v>861627</v>
      </c>
      <c r="M300" s="54">
        <v>267176</v>
      </c>
      <c r="N300" s="54">
        <v>0.68991687</v>
      </c>
      <c r="O300" s="54">
        <v>0.31008313</v>
      </c>
      <c r="P300" s="54">
        <v>21190</v>
      </c>
      <c r="Q300" s="54">
        <v>21190000</v>
      </c>
      <c r="R300" s="54">
        <v>211157054.8</v>
      </c>
      <c r="S300" s="54">
        <v>0</v>
      </c>
      <c r="T300" s="54">
        <v>1000</v>
      </c>
      <c r="U300" s="54">
        <v>9964.94</v>
      </c>
      <c r="V300" s="54">
        <v>0</v>
      </c>
    </row>
    <row r="301" spans="1:22" ht="9">
      <c r="A301" s="54">
        <v>4627</v>
      </c>
      <c r="B301" s="54" t="s">
        <v>309</v>
      </c>
      <c r="C301" s="54">
        <v>1940699</v>
      </c>
      <c r="D301" s="54">
        <v>2895000</v>
      </c>
      <c r="E301" s="54">
        <v>954301</v>
      </c>
      <c r="F301" s="54">
        <v>0.67036235</v>
      </c>
      <c r="G301" s="54">
        <v>0.32963765</v>
      </c>
      <c r="H301" s="54">
        <v>2976513</v>
      </c>
      <c r="I301" s="54">
        <v>1035814</v>
      </c>
      <c r="J301" s="54">
        <v>0.65200421</v>
      </c>
      <c r="K301" s="54">
        <v>0.34799579</v>
      </c>
      <c r="L301" s="54">
        <v>1292440</v>
      </c>
      <c r="M301" s="54">
        <v>-648259</v>
      </c>
      <c r="N301" s="54">
        <v>1.50157764</v>
      </c>
      <c r="O301" s="54">
        <v>-0.50157764</v>
      </c>
      <c r="P301" s="54">
        <v>588</v>
      </c>
      <c r="Q301" s="54">
        <v>588000</v>
      </c>
      <c r="R301" s="54">
        <v>5994072</v>
      </c>
      <c r="S301" s="54">
        <v>535400.86</v>
      </c>
      <c r="T301" s="54">
        <v>1000</v>
      </c>
      <c r="U301" s="54">
        <v>10194</v>
      </c>
      <c r="V301" s="54">
        <v>910.55</v>
      </c>
    </row>
    <row r="302" spans="1:22" ht="9">
      <c r="A302" s="54">
        <v>4634</v>
      </c>
      <c r="B302" s="54" t="s">
        <v>310</v>
      </c>
      <c r="C302" s="54">
        <v>620144</v>
      </c>
      <c r="D302" s="54">
        <v>1930000</v>
      </c>
      <c r="E302" s="54">
        <v>1309856</v>
      </c>
      <c r="F302" s="54">
        <v>0.32131813</v>
      </c>
      <c r="G302" s="54">
        <v>0.67868187</v>
      </c>
      <c r="H302" s="54">
        <v>1984342</v>
      </c>
      <c r="I302" s="54">
        <v>1364198</v>
      </c>
      <c r="J302" s="54">
        <v>0.31251871</v>
      </c>
      <c r="K302" s="54">
        <v>0.68748129</v>
      </c>
      <c r="L302" s="54">
        <v>861627</v>
      </c>
      <c r="M302" s="54">
        <v>241483</v>
      </c>
      <c r="N302" s="54">
        <v>0.71973603</v>
      </c>
      <c r="O302" s="54">
        <v>0.28026397</v>
      </c>
      <c r="P302" s="54">
        <v>514</v>
      </c>
      <c r="Q302" s="54">
        <v>514000</v>
      </c>
      <c r="R302" s="54">
        <v>5239716</v>
      </c>
      <c r="S302" s="54">
        <v>2864216.5</v>
      </c>
      <c r="T302" s="54">
        <v>1000</v>
      </c>
      <c r="U302" s="54">
        <v>10194</v>
      </c>
      <c r="V302" s="54">
        <v>5572.41</v>
      </c>
    </row>
    <row r="303" spans="1:22" ht="9">
      <c r="A303" s="54">
        <v>4641</v>
      </c>
      <c r="B303" s="54" t="s">
        <v>311</v>
      </c>
      <c r="C303" s="54">
        <v>998670</v>
      </c>
      <c r="D303" s="54">
        <v>1930000</v>
      </c>
      <c r="E303" s="54">
        <v>931330</v>
      </c>
      <c r="F303" s="54">
        <v>0.5174456</v>
      </c>
      <c r="G303" s="54">
        <v>0.4825544</v>
      </c>
      <c r="H303" s="54">
        <v>1984342</v>
      </c>
      <c r="I303" s="54">
        <v>985672</v>
      </c>
      <c r="J303" s="54">
        <v>0.50327514</v>
      </c>
      <c r="K303" s="54">
        <v>0.49672486</v>
      </c>
      <c r="L303" s="54">
        <v>861627</v>
      </c>
      <c r="M303" s="54">
        <v>-137043</v>
      </c>
      <c r="N303" s="54">
        <v>1.15905142</v>
      </c>
      <c r="O303" s="54">
        <v>-0.15905142</v>
      </c>
      <c r="P303" s="54">
        <v>766</v>
      </c>
      <c r="Q303" s="54">
        <v>766000</v>
      </c>
      <c r="R303" s="54">
        <v>7808604</v>
      </c>
      <c r="S303" s="54">
        <v>1747880.58</v>
      </c>
      <c r="T303" s="54">
        <v>1000</v>
      </c>
      <c r="U303" s="54">
        <v>10194</v>
      </c>
      <c r="V303" s="54">
        <v>2281.83</v>
      </c>
    </row>
    <row r="304" spans="1:22" ht="9">
      <c r="A304" s="54">
        <v>4686</v>
      </c>
      <c r="B304" s="54" t="s">
        <v>312</v>
      </c>
      <c r="C304" s="54">
        <v>1884812</v>
      </c>
      <c r="D304" s="54">
        <v>2895000</v>
      </c>
      <c r="E304" s="54">
        <v>1010188</v>
      </c>
      <c r="F304" s="54">
        <v>0.65105769</v>
      </c>
      <c r="G304" s="54">
        <v>0.34894231</v>
      </c>
      <c r="H304" s="54">
        <v>2976513</v>
      </c>
      <c r="I304" s="54">
        <v>1091701</v>
      </c>
      <c r="J304" s="54">
        <v>0.63322821</v>
      </c>
      <c r="K304" s="54">
        <v>0.36677179</v>
      </c>
      <c r="L304" s="54">
        <v>1292440</v>
      </c>
      <c r="M304" s="54">
        <v>-592372</v>
      </c>
      <c r="N304" s="54">
        <v>1.45833617</v>
      </c>
      <c r="O304" s="54">
        <v>-0.45833617</v>
      </c>
      <c r="P304" s="54">
        <v>329</v>
      </c>
      <c r="Q304" s="54">
        <v>329000</v>
      </c>
      <c r="R304" s="54">
        <v>3353826</v>
      </c>
      <c r="S304" s="54">
        <v>97348.79</v>
      </c>
      <c r="T304" s="54">
        <v>1000</v>
      </c>
      <c r="U304" s="54">
        <v>10194</v>
      </c>
      <c r="V304" s="54">
        <v>295.89</v>
      </c>
    </row>
    <row r="305" spans="1:22" ht="9">
      <c r="A305" s="54">
        <v>4753</v>
      </c>
      <c r="B305" s="54" t="s">
        <v>313</v>
      </c>
      <c r="C305" s="54">
        <v>711310</v>
      </c>
      <c r="D305" s="54">
        <v>1930000</v>
      </c>
      <c r="E305" s="54">
        <v>1218690</v>
      </c>
      <c r="F305" s="54">
        <v>0.3685544</v>
      </c>
      <c r="G305" s="54">
        <v>0.6314456</v>
      </c>
      <c r="H305" s="54">
        <v>1984342</v>
      </c>
      <c r="I305" s="54">
        <v>1273032</v>
      </c>
      <c r="J305" s="54">
        <v>0.35846139</v>
      </c>
      <c r="K305" s="54">
        <v>0.64153861</v>
      </c>
      <c r="L305" s="54">
        <v>861627</v>
      </c>
      <c r="M305" s="54">
        <v>150317</v>
      </c>
      <c r="N305" s="54">
        <v>0.82554284</v>
      </c>
      <c r="O305" s="54">
        <v>0.17445716</v>
      </c>
      <c r="P305" s="54">
        <v>2690</v>
      </c>
      <c r="Q305" s="54">
        <v>2690000</v>
      </c>
      <c r="R305" s="54">
        <v>27421860</v>
      </c>
      <c r="S305" s="54">
        <v>3882744.02</v>
      </c>
      <c r="T305" s="54">
        <v>1000</v>
      </c>
      <c r="U305" s="54">
        <v>10194</v>
      </c>
      <c r="V305" s="54">
        <v>1443.4</v>
      </c>
    </row>
    <row r="306" spans="1:22" ht="9">
      <c r="A306" s="54">
        <v>4760</v>
      </c>
      <c r="B306" s="54" t="s">
        <v>314</v>
      </c>
      <c r="C306" s="54">
        <v>692678</v>
      </c>
      <c r="D306" s="54">
        <v>1930000</v>
      </c>
      <c r="E306" s="54">
        <v>1237322</v>
      </c>
      <c r="F306" s="54">
        <v>0.35890052</v>
      </c>
      <c r="G306" s="54">
        <v>0.64109948</v>
      </c>
      <c r="H306" s="54">
        <v>1984342</v>
      </c>
      <c r="I306" s="54">
        <v>1291664</v>
      </c>
      <c r="J306" s="54">
        <v>0.34907188</v>
      </c>
      <c r="K306" s="54">
        <v>0.65092812</v>
      </c>
      <c r="L306" s="54">
        <v>861627</v>
      </c>
      <c r="M306" s="54">
        <v>168949</v>
      </c>
      <c r="N306" s="54">
        <v>0.80391863</v>
      </c>
      <c r="O306" s="54">
        <v>0.19608137</v>
      </c>
      <c r="P306" s="54">
        <v>683</v>
      </c>
      <c r="Q306" s="54">
        <v>683000</v>
      </c>
      <c r="R306" s="54">
        <v>6769388.73</v>
      </c>
      <c r="S306" s="54">
        <v>0</v>
      </c>
      <c r="T306" s="54">
        <v>1000</v>
      </c>
      <c r="U306" s="54">
        <v>9911.26</v>
      </c>
      <c r="V306" s="54">
        <v>0</v>
      </c>
    </row>
    <row r="307" spans="1:22" ht="9">
      <c r="A307" s="54">
        <v>4781</v>
      </c>
      <c r="B307" s="54" t="s">
        <v>315</v>
      </c>
      <c r="C307" s="54">
        <v>1214035</v>
      </c>
      <c r="D307" s="54">
        <v>1930000</v>
      </c>
      <c r="E307" s="54">
        <v>715965</v>
      </c>
      <c r="F307" s="54">
        <v>0.62903368</v>
      </c>
      <c r="G307" s="54">
        <v>0.37096632</v>
      </c>
      <c r="H307" s="54">
        <v>1984342</v>
      </c>
      <c r="I307" s="54">
        <v>770307</v>
      </c>
      <c r="J307" s="54">
        <v>0.61180734</v>
      </c>
      <c r="K307" s="54">
        <v>0.38819266</v>
      </c>
      <c r="L307" s="54">
        <v>861627</v>
      </c>
      <c r="M307" s="54">
        <v>-352408</v>
      </c>
      <c r="N307" s="54">
        <v>1.40900297</v>
      </c>
      <c r="O307" s="54">
        <v>-0.40900297</v>
      </c>
      <c r="P307" s="54">
        <v>2375</v>
      </c>
      <c r="Q307" s="54">
        <v>2375000</v>
      </c>
      <c r="R307" s="54">
        <v>24210750</v>
      </c>
      <c r="S307" s="54">
        <v>6009606.96</v>
      </c>
      <c r="T307" s="54">
        <v>1000</v>
      </c>
      <c r="U307" s="54">
        <v>10194</v>
      </c>
      <c r="V307" s="54">
        <v>2530.36</v>
      </c>
    </row>
    <row r="308" spans="1:22" ht="9">
      <c r="A308" s="54">
        <v>4795</v>
      </c>
      <c r="B308" s="54" t="s">
        <v>316</v>
      </c>
      <c r="C308" s="54">
        <v>625983</v>
      </c>
      <c r="D308" s="54">
        <v>1930000</v>
      </c>
      <c r="E308" s="54">
        <v>1304017</v>
      </c>
      <c r="F308" s="54">
        <v>0.32434352</v>
      </c>
      <c r="G308" s="54">
        <v>0.67565648</v>
      </c>
      <c r="H308" s="54">
        <v>1984342</v>
      </c>
      <c r="I308" s="54">
        <v>1358359</v>
      </c>
      <c r="J308" s="54">
        <v>0.31546125</v>
      </c>
      <c r="K308" s="54">
        <v>0.68453875</v>
      </c>
      <c r="L308" s="54">
        <v>861627</v>
      </c>
      <c r="M308" s="54">
        <v>235644</v>
      </c>
      <c r="N308" s="54">
        <v>0.72651275</v>
      </c>
      <c r="O308" s="54">
        <v>0.27348725</v>
      </c>
      <c r="P308" s="54">
        <v>499</v>
      </c>
      <c r="Q308" s="54">
        <v>499000</v>
      </c>
      <c r="R308" s="54">
        <v>5086806</v>
      </c>
      <c r="S308" s="54">
        <v>146667.75</v>
      </c>
      <c r="T308" s="54">
        <v>1000</v>
      </c>
      <c r="U308" s="54">
        <v>10194</v>
      </c>
      <c r="V308" s="54">
        <v>293.92</v>
      </c>
    </row>
    <row r="309" spans="1:22" ht="9">
      <c r="A309" s="54">
        <v>4802</v>
      </c>
      <c r="B309" s="54" t="s">
        <v>317</v>
      </c>
      <c r="C309" s="54">
        <v>896978</v>
      </c>
      <c r="D309" s="54">
        <v>1930000</v>
      </c>
      <c r="E309" s="54">
        <v>1033022</v>
      </c>
      <c r="F309" s="54">
        <v>0.46475544</v>
      </c>
      <c r="G309" s="54">
        <v>0.53524456</v>
      </c>
      <c r="H309" s="54">
        <v>1984342</v>
      </c>
      <c r="I309" s="54">
        <v>1087364</v>
      </c>
      <c r="J309" s="54">
        <v>0.45202793</v>
      </c>
      <c r="K309" s="54">
        <v>0.54797207</v>
      </c>
      <c r="L309" s="54">
        <v>861627</v>
      </c>
      <c r="M309" s="54">
        <v>-35351</v>
      </c>
      <c r="N309" s="54">
        <v>1.04102819</v>
      </c>
      <c r="O309" s="54">
        <v>-0.04102819</v>
      </c>
      <c r="P309" s="54">
        <v>2234</v>
      </c>
      <c r="Q309" s="54">
        <v>2234000</v>
      </c>
      <c r="R309" s="54">
        <v>22773396</v>
      </c>
      <c r="S309" s="54">
        <v>2416100.55</v>
      </c>
      <c r="T309" s="54">
        <v>1000</v>
      </c>
      <c r="U309" s="54">
        <v>10194</v>
      </c>
      <c r="V309" s="54">
        <v>1081.51</v>
      </c>
    </row>
    <row r="310" spans="1:22" ht="9">
      <c r="A310" s="54">
        <v>4851</v>
      </c>
      <c r="B310" s="54" t="s">
        <v>318</v>
      </c>
      <c r="C310" s="54">
        <v>683158</v>
      </c>
      <c r="D310" s="54">
        <v>1930000</v>
      </c>
      <c r="E310" s="54">
        <v>1246842</v>
      </c>
      <c r="F310" s="54">
        <v>0.35396788</v>
      </c>
      <c r="G310" s="54">
        <v>0.64603212</v>
      </c>
      <c r="H310" s="54">
        <v>1984342</v>
      </c>
      <c r="I310" s="54">
        <v>1301184</v>
      </c>
      <c r="J310" s="54">
        <v>0.34427432</v>
      </c>
      <c r="K310" s="54">
        <v>0.65572568</v>
      </c>
      <c r="L310" s="54">
        <v>861627</v>
      </c>
      <c r="M310" s="54">
        <v>178469</v>
      </c>
      <c r="N310" s="54">
        <v>0.79286977</v>
      </c>
      <c r="O310" s="54">
        <v>0.20713023</v>
      </c>
      <c r="P310" s="54">
        <v>1344</v>
      </c>
      <c r="Q310" s="54">
        <v>1344000</v>
      </c>
      <c r="R310" s="54">
        <v>13700736</v>
      </c>
      <c r="S310" s="54">
        <v>1001284.85</v>
      </c>
      <c r="T310" s="54">
        <v>1000</v>
      </c>
      <c r="U310" s="54">
        <v>10194</v>
      </c>
      <c r="V310" s="54">
        <v>745</v>
      </c>
    </row>
    <row r="311" spans="1:22" ht="9">
      <c r="A311" s="54">
        <v>3122</v>
      </c>
      <c r="B311" s="54" t="s">
        <v>319</v>
      </c>
      <c r="C311" s="54">
        <v>1445935</v>
      </c>
      <c r="D311" s="54">
        <v>2895000</v>
      </c>
      <c r="E311" s="54">
        <v>1449065</v>
      </c>
      <c r="F311" s="54">
        <v>0.49945941</v>
      </c>
      <c r="G311" s="54">
        <v>0.50054059</v>
      </c>
      <c r="H311" s="54">
        <v>2976513</v>
      </c>
      <c r="I311" s="54">
        <v>1530578</v>
      </c>
      <c r="J311" s="54">
        <v>0.48578152</v>
      </c>
      <c r="K311" s="54">
        <v>0.51421848</v>
      </c>
      <c r="L311" s="54">
        <v>1292440</v>
      </c>
      <c r="M311" s="54">
        <v>-153495</v>
      </c>
      <c r="N311" s="54">
        <v>1.11876373</v>
      </c>
      <c r="O311" s="54">
        <v>-0.11876373</v>
      </c>
      <c r="P311" s="54">
        <v>392</v>
      </c>
      <c r="Q311" s="54">
        <v>392000</v>
      </c>
      <c r="R311" s="54">
        <v>3770099.51</v>
      </c>
      <c r="S311" s="54">
        <v>0</v>
      </c>
      <c r="T311" s="54">
        <v>1000</v>
      </c>
      <c r="U311" s="54">
        <v>9617.6</v>
      </c>
      <c r="V311" s="54">
        <v>0</v>
      </c>
    </row>
    <row r="312" spans="1:22" ht="9">
      <c r="A312" s="54">
        <v>4865</v>
      </c>
      <c r="B312" s="54" t="s">
        <v>320</v>
      </c>
      <c r="C312" s="54">
        <v>821751</v>
      </c>
      <c r="D312" s="54">
        <v>1930000</v>
      </c>
      <c r="E312" s="54">
        <v>1108249</v>
      </c>
      <c r="F312" s="54">
        <v>0.42577772</v>
      </c>
      <c r="G312" s="54">
        <v>0.57422228</v>
      </c>
      <c r="H312" s="54">
        <v>1984342</v>
      </c>
      <c r="I312" s="54">
        <v>1162591</v>
      </c>
      <c r="J312" s="54">
        <v>0.41411763</v>
      </c>
      <c r="K312" s="54">
        <v>0.58588237</v>
      </c>
      <c r="L312" s="54">
        <v>861627</v>
      </c>
      <c r="M312" s="54">
        <v>39876</v>
      </c>
      <c r="N312" s="54">
        <v>0.95372011</v>
      </c>
      <c r="O312" s="54">
        <v>0.04627989</v>
      </c>
      <c r="P312" s="54">
        <v>393</v>
      </c>
      <c r="Q312" s="54">
        <v>393000</v>
      </c>
      <c r="R312" s="54">
        <v>4006242</v>
      </c>
      <c r="S312" s="54">
        <v>1155323.32</v>
      </c>
      <c r="T312" s="54">
        <v>1000</v>
      </c>
      <c r="U312" s="54">
        <v>10194</v>
      </c>
      <c r="V312" s="54">
        <v>2939.75</v>
      </c>
    </row>
    <row r="313" spans="1:22" ht="9">
      <c r="A313" s="54">
        <v>4872</v>
      </c>
      <c r="B313" s="54" t="s">
        <v>459</v>
      </c>
      <c r="C313" s="54">
        <v>517970</v>
      </c>
      <c r="D313" s="54">
        <v>1930000</v>
      </c>
      <c r="E313" s="54">
        <v>1412030</v>
      </c>
      <c r="F313" s="54">
        <v>0.26837824</v>
      </c>
      <c r="G313" s="54">
        <v>0.73162176</v>
      </c>
      <c r="H313" s="54">
        <v>1984342</v>
      </c>
      <c r="I313" s="54">
        <v>1466372</v>
      </c>
      <c r="J313" s="54">
        <v>0.26102859</v>
      </c>
      <c r="K313" s="54">
        <v>0.73897141</v>
      </c>
      <c r="L313" s="54">
        <v>861627</v>
      </c>
      <c r="M313" s="54">
        <v>343657</v>
      </c>
      <c r="N313" s="54">
        <v>0.6011534</v>
      </c>
      <c r="O313" s="54">
        <v>0.3988466</v>
      </c>
      <c r="P313" s="54">
        <v>1532</v>
      </c>
      <c r="Q313" s="54">
        <v>1532000</v>
      </c>
      <c r="R313" s="54">
        <v>15617208</v>
      </c>
      <c r="S313" s="54">
        <v>2080167.28</v>
      </c>
      <c r="T313" s="54">
        <v>1000</v>
      </c>
      <c r="U313" s="54">
        <v>10194</v>
      </c>
      <c r="V313" s="54">
        <v>1357.81</v>
      </c>
    </row>
    <row r="314" spans="1:22" ht="9">
      <c r="A314" s="54">
        <v>4893</v>
      </c>
      <c r="B314" s="54" t="s">
        <v>321</v>
      </c>
      <c r="C314" s="54">
        <v>862691</v>
      </c>
      <c r="D314" s="54">
        <v>1930000</v>
      </c>
      <c r="E314" s="54">
        <v>1067309</v>
      </c>
      <c r="F314" s="54">
        <v>0.44699016</v>
      </c>
      <c r="G314" s="54">
        <v>0.55300984</v>
      </c>
      <c r="H314" s="54">
        <v>1984342</v>
      </c>
      <c r="I314" s="54">
        <v>1121651</v>
      </c>
      <c r="J314" s="54">
        <v>0.43474915</v>
      </c>
      <c r="K314" s="54">
        <v>0.56525085</v>
      </c>
      <c r="L314" s="54">
        <v>861627</v>
      </c>
      <c r="M314" s="54">
        <v>-1064</v>
      </c>
      <c r="N314" s="54">
        <v>1.00123487</v>
      </c>
      <c r="O314" s="54">
        <v>-0.00123487</v>
      </c>
      <c r="P314" s="54">
        <v>3444</v>
      </c>
      <c r="Q314" s="54">
        <v>3444000</v>
      </c>
      <c r="R314" s="54">
        <v>35108136</v>
      </c>
      <c r="S314" s="54">
        <v>1222126.92</v>
      </c>
      <c r="T314" s="54">
        <v>1000</v>
      </c>
      <c r="U314" s="54">
        <v>10194</v>
      </c>
      <c r="V314" s="54">
        <v>354.86</v>
      </c>
    </row>
    <row r="315" spans="1:22" ht="9">
      <c r="A315" s="54">
        <v>4904</v>
      </c>
      <c r="B315" s="54" t="s">
        <v>322</v>
      </c>
      <c r="C315" s="54">
        <v>554406</v>
      </c>
      <c r="D315" s="54">
        <v>1930000</v>
      </c>
      <c r="E315" s="54">
        <v>1375594</v>
      </c>
      <c r="F315" s="54">
        <v>0.28725699</v>
      </c>
      <c r="G315" s="54">
        <v>0.71274301</v>
      </c>
      <c r="H315" s="54">
        <v>1984342</v>
      </c>
      <c r="I315" s="54">
        <v>1429936</v>
      </c>
      <c r="J315" s="54">
        <v>0.27939035</v>
      </c>
      <c r="K315" s="54">
        <v>0.72060965</v>
      </c>
      <c r="L315" s="54">
        <v>861627</v>
      </c>
      <c r="M315" s="54">
        <v>307221</v>
      </c>
      <c r="N315" s="54">
        <v>0.64344084</v>
      </c>
      <c r="O315" s="54">
        <v>0.35655916</v>
      </c>
      <c r="P315" s="54">
        <v>554</v>
      </c>
      <c r="Q315" s="54">
        <v>554000</v>
      </c>
      <c r="R315" s="54">
        <v>5647476</v>
      </c>
      <c r="S315" s="54">
        <v>531828.9</v>
      </c>
      <c r="T315" s="54">
        <v>1000</v>
      </c>
      <c r="U315" s="54">
        <v>10194</v>
      </c>
      <c r="V315" s="54">
        <v>959.98</v>
      </c>
    </row>
    <row r="316" spans="1:22" ht="9">
      <c r="A316" s="54">
        <v>5523</v>
      </c>
      <c r="B316" s="54" t="s">
        <v>323</v>
      </c>
      <c r="C316" s="54">
        <v>1067101</v>
      </c>
      <c r="D316" s="54">
        <v>1930000</v>
      </c>
      <c r="E316" s="54">
        <v>862899</v>
      </c>
      <c r="F316" s="54">
        <v>0.55290207</v>
      </c>
      <c r="G316" s="54">
        <v>0.44709793</v>
      </c>
      <c r="H316" s="54">
        <v>1984342</v>
      </c>
      <c r="I316" s="54">
        <v>917241</v>
      </c>
      <c r="J316" s="54">
        <v>0.53776063</v>
      </c>
      <c r="K316" s="54">
        <v>0.46223937</v>
      </c>
      <c r="L316" s="54">
        <v>861627</v>
      </c>
      <c r="M316" s="54">
        <v>-205474</v>
      </c>
      <c r="N316" s="54">
        <v>1.2384721</v>
      </c>
      <c r="O316" s="54">
        <v>-0.2384721</v>
      </c>
      <c r="P316" s="54">
        <v>1175</v>
      </c>
      <c r="Q316" s="54">
        <v>1175000</v>
      </c>
      <c r="R316" s="54">
        <v>11977950</v>
      </c>
      <c r="S316" s="54">
        <v>1572103.42</v>
      </c>
      <c r="T316" s="54">
        <v>1000</v>
      </c>
      <c r="U316" s="54">
        <v>10194</v>
      </c>
      <c r="V316" s="54">
        <v>1337.96</v>
      </c>
    </row>
    <row r="317" spans="1:22" ht="9">
      <c r="A317" s="54">
        <v>3850</v>
      </c>
      <c r="B317" s="54" t="s">
        <v>324</v>
      </c>
      <c r="C317" s="54">
        <v>628761</v>
      </c>
      <c r="D317" s="54">
        <v>1930000</v>
      </c>
      <c r="E317" s="54">
        <v>1301239</v>
      </c>
      <c r="F317" s="54">
        <v>0.3257829</v>
      </c>
      <c r="G317" s="54">
        <v>0.6742171</v>
      </c>
      <c r="H317" s="54">
        <v>1984342</v>
      </c>
      <c r="I317" s="54">
        <v>1355581</v>
      </c>
      <c r="J317" s="54">
        <v>0.31686121</v>
      </c>
      <c r="K317" s="54">
        <v>0.68313879</v>
      </c>
      <c r="L317" s="54">
        <v>861627</v>
      </c>
      <c r="M317" s="54">
        <v>232866</v>
      </c>
      <c r="N317" s="54">
        <v>0.72973688</v>
      </c>
      <c r="O317" s="54">
        <v>0.27026312</v>
      </c>
      <c r="P317" s="54">
        <v>694</v>
      </c>
      <c r="Q317" s="54">
        <v>694000</v>
      </c>
      <c r="R317" s="54">
        <v>7074636</v>
      </c>
      <c r="S317" s="54">
        <v>683782.33</v>
      </c>
      <c r="T317" s="54">
        <v>1000</v>
      </c>
      <c r="U317" s="54">
        <v>10194</v>
      </c>
      <c r="V317" s="54">
        <v>985.28</v>
      </c>
    </row>
    <row r="318" spans="1:22" ht="9">
      <c r="A318" s="54">
        <v>4956</v>
      </c>
      <c r="B318" s="54" t="s">
        <v>325</v>
      </c>
      <c r="C318" s="54">
        <v>592511</v>
      </c>
      <c r="D318" s="54">
        <v>1930000</v>
      </c>
      <c r="E318" s="54">
        <v>1337489</v>
      </c>
      <c r="F318" s="54">
        <v>0.30700052</v>
      </c>
      <c r="G318" s="54">
        <v>0.69299948</v>
      </c>
      <c r="H318" s="54">
        <v>1984342</v>
      </c>
      <c r="I318" s="54">
        <v>1391831</v>
      </c>
      <c r="J318" s="54">
        <v>0.29859319</v>
      </c>
      <c r="K318" s="54">
        <v>0.70140681</v>
      </c>
      <c r="L318" s="54">
        <v>861627</v>
      </c>
      <c r="M318" s="54">
        <v>269116</v>
      </c>
      <c r="N318" s="54">
        <v>0.68766531</v>
      </c>
      <c r="O318" s="54">
        <v>0.31233469</v>
      </c>
      <c r="P318" s="54">
        <v>885</v>
      </c>
      <c r="Q318" s="54">
        <v>885000</v>
      </c>
      <c r="R318" s="54">
        <v>9021690</v>
      </c>
      <c r="S318" s="54">
        <v>15950.83</v>
      </c>
      <c r="T318" s="54">
        <v>1000</v>
      </c>
      <c r="U318" s="54">
        <v>10194</v>
      </c>
      <c r="V318" s="54">
        <v>18.02</v>
      </c>
    </row>
    <row r="319" spans="1:22" ht="9">
      <c r="A319" s="54">
        <v>4963</v>
      </c>
      <c r="B319" s="54" t="s">
        <v>326</v>
      </c>
      <c r="C319" s="54">
        <v>868920</v>
      </c>
      <c r="D319" s="54">
        <v>1930000</v>
      </c>
      <c r="E319" s="54">
        <v>1061080</v>
      </c>
      <c r="F319" s="54">
        <v>0.45021762</v>
      </c>
      <c r="G319" s="54">
        <v>0.54978238</v>
      </c>
      <c r="H319" s="54">
        <v>1984342</v>
      </c>
      <c r="I319" s="54">
        <v>1115422</v>
      </c>
      <c r="J319" s="54">
        <v>0.43788823</v>
      </c>
      <c r="K319" s="54">
        <v>0.56211177</v>
      </c>
      <c r="L319" s="54">
        <v>861627</v>
      </c>
      <c r="M319" s="54">
        <v>-7293</v>
      </c>
      <c r="N319" s="54">
        <v>1.00846422</v>
      </c>
      <c r="O319" s="54">
        <v>-0.00846422</v>
      </c>
      <c r="P319" s="54">
        <v>548</v>
      </c>
      <c r="Q319" s="54">
        <v>548000</v>
      </c>
      <c r="R319" s="54">
        <v>5586312</v>
      </c>
      <c r="S319" s="54">
        <v>777719.12</v>
      </c>
      <c r="T319" s="54">
        <v>1000</v>
      </c>
      <c r="U319" s="54">
        <v>10194</v>
      </c>
      <c r="V319" s="54">
        <v>1419.2</v>
      </c>
    </row>
    <row r="320" spans="1:22" ht="9">
      <c r="A320" s="54">
        <v>1673</v>
      </c>
      <c r="B320" s="54" t="s">
        <v>327</v>
      </c>
      <c r="C320" s="54">
        <v>584641</v>
      </c>
      <c r="D320" s="54">
        <v>1930000</v>
      </c>
      <c r="E320" s="54">
        <v>1345359</v>
      </c>
      <c r="F320" s="54">
        <v>0.3029228</v>
      </c>
      <c r="G320" s="54">
        <v>0.6970772</v>
      </c>
      <c r="H320" s="54">
        <v>1984342</v>
      </c>
      <c r="I320" s="54">
        <v>1399701</v>
      </c>
      <c r="J320" s="54">
        <v>0.29462714</v>
      </c>
      <c r="K320" s="54">
        <v>0.70537286</v>
      </c>
      <c r="L320" s="54">
        <v>861627</v>
      </c>
      <c r="M320" s="54">
        <v>276986</v>
      </c>
      <c r="N320" s="54">
        <v>0.67853143</v>
      </c>
      <c r="O320" s="54">
        <v>0.32146857</v>
      </c>
      <c r="P320" s="54">
        <v>517</v>
      </c>
      <c r="Q320" s="54">
        <v>517000</v>
      </c>
      <c r="R320" s="54">
        <v>5270298</v>
      </c>
      <c r="S320" s="54">
        <v>759539.93</v>
      </c>
      <c r="T320" s="54">
        <v>1000</v>
      </c>
      <c r="U320" s="54">
        <v>10194</v>
      </c>
      <c r="V320" s="54">
        <v>1469.13</v>
      </c>
    </row>
    <row r="321" spans="1:22" ht="9">
      <c r="A321" s="54">
        <v>2422</v>
      </c>
      <c r="B321" s="54" t="s">
        <v>328</v>
      </c>
      <c r="C321" s="54">
        <v>632251</v>
      </c>
      <c r="D321" s="54">
        <v>1930000</v>
      </c>
      <c r="E321" s="54">
        <v>1297749</v>
      </c>
      <c r="F321" s="54">
        <v>0.32759119</v>
      </c>
      <c r="G321" s="54">
        <v>0.67240881</v>
      </c>
      <c r="H321" s="54">
        <v>1984342</v>
      </c>
      <c r="I321" s="54">
        <v>1352091</v>
      </c>
      <c r="J321" s="54">
        <v>0.31861998</v>
      </c>
      <c r="K321" s="54">
        <v>0.68138002</v>
      </c>
      <c r="L321" s="54">
        <v>861627</v>
      </c>
      <c r="M321" s="54">
        <v>229376</v>
      </c>
      <c r="N321" s="54">
        <v>0.73378736</v>
      </c>
      <c r="O321" s="54">
        <v>0.26621264</v>
      </c>
      <c r="P321" s="54">
        <v>1670</v>
      </c>
      <c r="Q321" s="54">
        <v>1670000</v>
      </c>
      <c r="R321" s="54">
        <v>17023980</v>
      </c>
      <c r="S321" s="54">
        <v>1056394.77</v>
      </c>
      <c r="T321" s="54">
        <v>1000</v>
      </c>
      <c r="U321" s="54">
        <v>10194</v>
      </c>
      <c r="V321" s="54">
        <v>632.57</v>
      </c>
    </row>
    <row r="322" spans="1:22" ht="9">
      <c r="A322" s="54">
        <v>5019</v>
      </c>
      <c r="B322" s="54" t="s">
        <v>329</v>
      </c>
      <c r="C322" s="54">
        <v>968718</v>
      </c>
      <c r="D322" s="54">
        <v>1930000</v>
      </c>
      <c r="E322" s="54">
        <v>961282</v>
      </c>
      <c r="F322" s="54">
        <v>0.50192642</v>
      </c>
      <c r="G322" s="54">
        <v>0.49807358</v>
      </c>
      <c r="H322" s="54">
        <v>1984342</v>
      </c>
      <c r="I322" s="54">
        <v>1015624</v>
      </c>
      <c r="J322" s="54">
        <v>0.48818097</v>
      </c>
      <c r="K322" s="54">
        <v>0.51181903</v>
      </c>
      <c r="L322" s="54">
        <v>861627</v>
      </c>
      <c r="M322" s="54">
        <v>-107091</v>
      </c>
      <c r="N322" s="54">
        <v>1.12428928</v>
      </c>
      <c r="O322" s="54">
        <v>-0.12428928</v>
      </c>
      <c r="P322" s="54">
        <v>1164</v>
      </c>
      <c r="Q322" s="54">
        <v>1164000</v>
      </c>
      <c r="R322" s="54">
        <v>11865816</v>
      </c>
      <c r="S322" s="54">
        <v>775284.92</v>
      </c>
      <c r="T322" s="54">
        <v>1000</v>
      </c>
      <c r="U322" s="54">
        <v>10194</v>
      </c>
      <c r="V322" s="54">
        <v>666.05</v>
      </c>
    </row>
    <row r="323" spans="1:22" ht="9">
      <c r="A323" s="54">
        <v>5026</v>
      </c>
      <c r="B323" s="54" t="s">
        <v>330</v>
      </c>
      <c r="C323" s="54">
        <v>892545</v>
      </c>
      <c r="D323" s="54">
        <v>1930000</v>
      </c>
      <c r="E323" s="54">
        <v>1037455</v>
      </c>
      <c r="F323" s="54">
        <v>0.46245855</v>
      </c>
      <c r="G323" s="54">
        <v>0.53754145</v>
      </c>
      <c r="H323" s="54">
        <v>1984342</v>
      </c>
      <c r="I323" s="54">
        <v>1091797</v>
      </c>
      <c r="J323" s="54">
        <v>0.44979394</v>
      </c>
      <c r="K323" s="54">
        <v>0.55020606</v>
      </c>
      <c r="L323" s="54">
        <v>861627</v>
      </c>
      <c r="M323" s="54">
        <v>-30918</v>
      </c>
      <c r="N323" s="54">
        <v>1.03588328</v>
      </c>
      <c r="O323" s="54">
        <v>-0.03588328</v>
      </c>
      <c r="P323" s="54">
        <v>791</v>
      </c>
      <c r="Q323" s="54">
        <v>791000</v>
      </c>
      <c r="R323" s="54">
        <v>8063454</v>
      </c>
      <c r="S323" s="54">
        <v>3971253.1</v>
      </c>
      <c r="T323" s="54">
        <v>1000</v>
      </c>
      <c r="U323" s="54">
        <v>10194</v>
      </c>
      <c r="V323" s="54">
        <v>5020.55</v>
      </c>
    </row>
    <row r="324" spans="1:22" ht="9">
      <c r="A324" s="54">
        <v>5068</v>
      </c>
      <c r="B324" s="54" t="s">
        <v>331</v>
      </c>
      <c r="C324" s="54">
        <v>1125172</v>
      </c>
      <c r="D324" s="54">
        <v>2895000</v>
      </c>
      <c r="E324" s="54">
        <v>1769828</v>
      </c>
      <c r="F324" s="54">
        <v>0.38866045</v>
      </c>
      <c r="G324" s="54">
        <v>0.61133955</v>
      </c>
      <c r="H324" s="54">
        <v>2976513</v>
      </c>
      <c r="I324" s="54">
        <v>1851341</v>
      </c>
      <c r="J324" s="54">
        <v>0.37801683</v>
      </c>
      <c r="K324" s="54">
        <v>0.62198317</v>
      </c>
      <c r="L324" s="54">
        <v>1292440</v>
      </c>
      <c r="M324" s="54">
        <v>167268</v>
      </c>
      <c r="N324" s="54">
        <v>0.87057968</v>
      </c>
      <c r="O324" s="54">
        <v>0.12942032</v>
      </c>
      <c r="P324" s="54">
        <v>1082</v>
      </c>
      <c r="Q324" s="54">
        <v>1082000</v>
      </c>
      <c r="R324" s="54">
        <v>11029908</v>
      </c>
      <c r="S324" s="54">
        <v>1909231.81</v>
      </c>
      <c r="T324" s="54">
        <v>1000</v>
      </c>
      <c r="U324" s="54">
        <v>10194</v>
      </c>
      <c r="V324" s="54">
        <v>1764.54</v>
      </c>
    </row>
    <row r="325" spans="1:22" ht="9">
      <c r="A325" s="54">
        <v>5100</v>
      </c>
      <c r="B325" s="54" t="s">
        <v>332</v>
      </c>
      <c r="C325" s="54">
        <v>1052240</v>
      </c>
      <c r="D325" s="54">
        <v>1930000</v>
      </c>
      <c r="E325" s="54">
        <v>877760</v>
      </c>
      <c r="F325" s="54">
        <v>0.54520207</v>
      </c>
      <c r="G325" s="54">
        <v>0.45479793</v>
      </c>
      <c r="H325" s="54">
        <v>1984342</v>
      </c>
      <c r="I325" s="54">
        <v>932102</v>
      </c>
      <c r="J325" s="54">
        <v>0.5302715</v>
      </c>
      <c r="K325" s="54">
        <v>0.4697285</v>
      </c>
      <c r="L325" s="54">
        <v>861627</v>
      </c>
      <c r="M325" s="54">
        <v>-190613</v>
      </c>
      <c r="N325" s="54">
        <v>1.2212245</v>
      </c>
      <c r="O325" s="54">
        <v>-0.2212245</v>
      </c>
      <c r="P325" s="54">
        <v>2661</v>
      </c>
      <c r="Q325" s="54">
        <v>2661000</v>
      </c>
      <c r="R325" s="54">
        <v>27126234</v>
      </c>
      <c r="S325" s="54">
        <v>6672672.05</v>
      </c>
      <c r="T325" s="54">
        <v>1000</v>
      </c>
      <c r="U325" s="54">
        <v>10194</v>
      </c>
      <c r="V325" s="54">
        <v>2507.58</v>
      </c>
    </row>
    <row r="326" spans="1:22" ht="9">
      <c r="A326" s="54">
        <v>5124</v>
      </c>
      <c r="B326" s="54" t="s">
        <v>333</v>
      </c>
      <c r="C326" s="54">
        <v>812977</v>
      </c>
      <c r="D326" s="54">
        <v>1930000</v>
      </c>
      <c r="E326" s="54">
        <v>1117023</v>
      </c>
      <c r="F326" s="54">
        <v>0.42123161</v>
      </c>
      <c r="G326" s="54">
        <v>0.57876839</v>
      </c>
      <c r="H326" s="54">
        <v>1984342</v>
      </c>
      <c r="I326" s="54">
        <v>1171365</v>
      </c>
      <c r="J326" s="54">
        <v>0.40969601</v>
      </c>
      <c r="K326" s="54">
        <v>0.59030399</v>
      </c>
      <c r="L326" s="54">
        <v>861627</v>
      </c>
      <c r="M326" s="54">
        <v>48650</v>
      </c>
      <c r="N326" s="54">
        <v>0.94353705</v>
      </c>
      <c r="O326" s="54">
        <v>0.05646295</v>
      </c>
      <c r="P326" s="54">
        <v>248</v>
      </c>
      <c r="Q326" s="54">
        <v>248000</v>
      </c>
      <c r="R326" s="54">
        <v>2528112</v>
      </c>
      <c r="S326" s="54">
        <v>116575.57</v>
      </c>
      <c r="T326" s="54">
        <v>1000</v>
      </c>
      <c r="U326" s="54">
        <v>10194</v>
      </c>
      <c r="V326" s="54">
        <v>470.06</v>
      </c>
    </row>
    <row r="327" spans="1:22" ht="9">
      <c r="A327" s="54">
        <v>5130</v>
      </c>
      <c r="B327" s="54" t="s">
        <v>334</v>
      </c>
      <c r="C327" s="54">
        <v>3701187</v>
      </c>
      <c r="D327" s="54">
        <v>1930000</v>
      </c>
      <c r="E327" s="54">
        <v>-1771187</v>
      </c>
      <c r="F327" s="54">
        <v>1.91771347</v>
      </c>
      <c r="G327" s="54">
        <v>-0.91771347</v>
      </c>
      <c r="H327" s="54">
        <v>1984342</v>
      </c>
      <c r="I327" s="54">
        <v>-1716845</v>
      </c>
      <c r="J327" s="54">
        <v>1.86519612</v>
      </c>
      <c r="K327" s="54">
        <v>-0.86519612</v>
      </c>
      <c r="L327" s="54">
        <v>861627</v>
      </c>
      <c r="M327" s="54">
        <v>-2839560</v>
      </c>
      <c r="N327" s="54">
        <v>4.29557918</v>
      </c>
      <c r="O327" s="54">
        <v>-3.29557918</v>
      </c>
      <c r="P327" s="54">
        <v>535</v>
      </c>
      <c r="Q327" s="54">
        <v>535000</v>
      </c>
      <c r="R327" s="54">
        <v>5453790</v>
      </c>
      <c r="S327" s="54">
        <v>4262422.73</v>
      </c>
      <c r="T327" s="54">
        <v>1000</v>
      </c>
      <c r="U327" s="54">
        <v>10194</v>
      </c>
      <c r="V327" s="54">
        <v>7967.15</v>
      </c>
    </row>
    <row r="328" spans="1:22" ht="9">
      <c r="A328" s="54">
        <v>5138</v>
      </c>
      <c r="B328" s="54" t="s">
        <v>335</v>
      </c>
      <c r="C328" s="54">
        <v>540113</v>
      </c>
      <c r="D328" s="54">
        <v>1930000</v>
      </c>
      <c r="E328" s="54">
        <v>1389887</v>
      </c>
      <c r="F328" s="54">
        <v>0.2798513</v>
      </c>
      <c r="G328" s="54">
        <v>0.7201487</v>
      </c>
      <c r="H328" s="54">
        <v>1984342</v>
      </c>
      <c r="I328" s="54">
        <v>1444229</v>
      </c>
      <c r="J328" s="54">
        <v>0.27218746</v>
      </c>
      <c r="K328" s="54">
        <v>0.72781254</v>
      </c>
      <c r="L328" s="54">
        <v>861627</v>
      </c>
      <c r="M328" s="54">
        <v>321514</v>
      </c>
      <c r="N328" s="54">
        <v>0.62685245</v>
      </c>
      <c r="O328" s="54">
        <v>0.37314755</v>
      </c>
      <c r="P328" s="54">
        <v>2083</v>
      </c>
      <c r="Q328" s="54">
        <v>2083000</v>
      </c>
      <c r="R328" s="54">
        <v>21234102</v>
      </c>
      <c r="S328" s="54">
        <v>4362122.54</v>
      </c>
      <c r="T328" s="54">
        <v>1000</v>
      </c>
      <c r="U328" s="54">
        <v>10194</v>
      </c>
      <c r="V328" s="54">
        <v>2094.15</v>
      </c>
    </row>
    <row r="329" spans="1:22" ht="9">
      <c r="A329" s="54">
        <v>5258</v>
      </c>
      <c r="B329" s="54" t="s">
        <v>336</v>
      </c>
      <c r="C329" s="54">
        <v>656855</v>
      </c>
      <c r="D329" s="54">
        <v>2895000</v>
      </c>
      <c r="E329" s="54">
        <v>2238145</v>
      </c>
      <c r="F329" s="54">
        <v>0.22689292</v>
      </c>
      <c r="G329" s="54">
        <v>0.77310708</v>
      </c>
      <c r="H329" s="54">
        <v>2976513</v>
      </c>
      <c r="I329" s="54">
        <v>2319658</v>
      </c>
      <c r="J329" s="54">
        <v>0.22067937</v>
      </c>
      <c r="K329" s="54">
        <v>0.77932063</v>
      </c>
      <c r="L329" s="54">
        <v>1292440</v>
      </c>
      <c r="M329" s="54">
        <v>635585</v>
      </c>
      <c r="N329" s="54">
        <v>0.50822862</v>
      </c>
      <c r="O329" s="54">
        <v>0.49177138</v>
      </c>
      <c r="P329" s="54">
        <v>221</v>
      </c>
      <c r="Q329" s="54">
        <v>221000</v>
      </c>
      <c r="R329" s="54">
        <v>2252874</v>
      </c>
      <c r="S329" s="54">
        <v>536468.69</v>
      </c>
      <c r="T329" s="54">
        <v>1000</v>
      </c>
      <c r="U329" s="54">
        <v>10194</v>
      </c>
      <c r="V329" s="54">
        <v>2427.46</v>
      </c>
    </row>
    <row r="330" spans="1:22" ht="9">
      <c r="A330" s="54">
        <v>5264</v>
      </c>
      <c r="B330" s="54" t="s">
        <v>455</v>
      </c>
      <c r="C330" s="54">
        <v>756837</v>
      </c>
      <c r="D330" s="54">
        <v>1930000</v>
      </c>
      <c r="E330" s="54">
        <v>1173163</v>
      </c>
      <c r="F330" s="54">
        <v>0.39214352</v>
      </c>
      <c r="G330" s="54">
        <v>0.60785648</v>
      </c>
      <c r="H330" s="54">
        <v>1984342</v>
      </c>
      <c r="I330" s="54">
        <v>1227505</v>
      </c>
      <c r="J330" s="54">
        <v>0.38140452</v>
      </c>
      <c r="K330" s="54">
        <v>0.61859548</v>
      </c>
      <c r="L330" s="54">
        <v>861627</v>
      </c>
      <c r="M330" s="54">
        <v>104790</v>
      </c>
      <c r="N330" s="54">
        <v>0.87838125</v>
      </c>
      <c r="O330" s="54">
        <v>0.12161875</v>
      </c>
      <c r="P330" s="54">
        <v>2389</v>
      </c>
      <c r="Q330" s="54">
        <v>2389000</v>
      </c>
      <c r="R330" s="54">
        <v>22269197.54</v>
      </c>
      <c r="S330" s="54">
        <v>0</v>
      </c>
      <c r="T330" s="54">
        <v>1000</v>
      </c>
      <c r="U330" s="54">
        <v>9321.56</v>
      </c>
      <c r="V330" s="54">
        <v>0</v>
      </c>
    </row>
    <row r="331" spans="1:22" ht="9">
      <c r="A331" s="54">
        <v>5271</v>
      </c>
      <c r="B331" s="54" t="s">
        <v>337</v>
      </c>
      <c r="C331" s="54">
        <v>482611</v>
      </c>
      <c r="D331" s="54">
        <v>1930000</v>
      </c>
      <c r="E331" s="54">
        <v>1447389</v>
      </c>
      <c r="F331" s="54">
        <v>0.25005751</v>
      </c>
      <c r="G331" s="54">
        <v>0.74994249</v>
      </c>
      <c r="H331" s="54">
        <v>1984342</v>
      </c>
      <c r="I331" s="54">
        <v>1501731</v>
      </c>
      <c r="J331" s="54">
        <v>0.24320959</v>
      </c>
      <c r="K331" s="54">
        <v>0.75679041</v>
      </c>
      <c r="L331" s="54">
        <v>861627</v>
      </c>
      <c r="M331" s="54">
        <v>379016</v>
      </c>
      <c r="N331" s="54">
        <v>0.56011592</v>
      </c>
      <c r="O331" s="54">
        <v>0.43988408</v>
      </c>
      <c r="P331" s="54">
        <v>10249</v>
      </c>
      <c r="Q331" s="54">
        <v>10249000</v>
      </c>
      <c r="R331" s="54">
        <v>104478306</v>
      </c>
      <c r="S331" s="54">
        <v>3035946.9</v>
      </c>
      <c r="T331" s="54">
        <v>1000</v>
      </c>
      <c r="U331" s="54">
        <v>10194</v>
      </c>
      <c r="V331" s="54">
        <v>296.22</v>
      </c>
    </row>
    <row r="332" spans="1:22" ht="9">
      <c r="A332" s="54">
        <v>5278</v>
      </c>
      <c r="B332" s="54" t="s">
        <v>338</v>
      </c>
      <c r="C332" s="54">
        <v>700068</v>
      </c>
      <c r="D332" s="54">
        <v>1930000</v>
      </c>
      <c r="E332" s="54">
        <v>1229932</v>
      </c>
      <c r="F332" s="54">
        <v>0.36272953</v>
      </c>
      <c r="G332" s="54">
        <v>0.63727047</v>
      </c>
      <c r="H332" s="54">
        <v>1984342</v>
      </c>
      <c r="I332" s="54">
        <v>1284274</v>
      </c>
      <c r="J332" s="54">
        <v>0.35279604</v>
      </c>
      <c r="K332" s="54">
        <v>0.64720396</v>
      </c>
      <c r="L332" s="54">
        <v>861627</v>
      </c>
      <c r="M332" s="54">
        <v>161559</v>
      </c>
      <c r="N332" s="54">
        <v>0.81249543</v>
      </c>
      <c r="O332" s="54">
        <v>0.18750457</v>
      </c>
      <c r="P332" s="54">
        <v>1703</v>
      </c>
      <c r="Q332" s="54">
        <v>1703000</v>
      </c>
      <c r="R332" s="54">
        <v>17360382</v>
      </c>
      <c r="S332" s="54">
        <v>2592956.32</v>
      </c>
      <c r="T332" s="54">
        <v>1000</v>
      </c>
      <c r="U332" s="54">
        <v>10194</v>
      </c>
      <c r="V332" s="54">
        <v>1522.58</v>
      </c>
    </row>
    <row r="333" spans="1:22" ht="9">
      <c r="A333" s="54">
        <v>5306</v>
      </c>
      <c r="B333" s="54" t="s">
        <v>339</v>
      </c>
      <c r="C333" s="54">
        <v>978227</v>
      </c>
      <c r="D333" s="54">
        <v>1930000</v>
      </c>
      <c r="E333" s="54">
        <v>951773</v>
      </c>
      <c r="F333" s="54">
        <v>0.50685337</v>
      </c>
      <c r="G333" s="54">
        <v>0.49314663</v>
      </c>
      <c r="H333" s="54">
        <v>1984342</v>
      </c>
      <c r="I333" s="54">
        <v>1006115</v>
      </c>
      <c r="J333" s="54">
        <v>0.49297299</v>
      </c>
      <c r="K333" s="54">
        <v>0.50702701</v>
      </c>
      <c r="L333" s="54">
        <v>861627</v>
      </c>
      <c r="M333" s="54">
        <v>-116600</v>
      </c>
      <c r="N333" s="54">
        <v>1.13532538</v>
      </c>
      <c r="O333" s="54">
        <v>-0.13532538</v>
      </c>
      <c r="P333" s="54">
        <v>604</v>
      </c>
      <c r="Q333" s="54">
        <v>604000</v>
      </c>
      <c r="R333" s="54">
        <v>6157176</v>
      </c>
      <c r="S333" s="54">
        <v>1177511.75</v>
      </c>
      <c r="T333" s="54">
        <v>1000</v>
      </c>
      <c r="U333" s="54">
        <v>10194</v>
      </c>
      <c r="V333" s="54">
        <v>1949.52</v>
      </c>
    </row>
    <row r="334" spans="1:22" ht="9">
      <c r="A334" s="54">
        <v>5348</v>
      </c>
      <c r="B334" s="54" t="s">
        <v>340</v>
      </c>
      <c r="C334" s="54">
        <v>615653</v>
      </c>
      <c r="D334" s="54">
        <v>1930000</v>
      </c>
      <c r="E334" s="54">
        <v>1314347</v>
      </c>
      <c r="F334" s="54">
        <v>0.31899119</v>
      </c>
      <c r="G334" s="54">
        <v>0.68100881</v>
      </c>
      <c r="H334" s="54">
        <v>1984342</v>
      </c>
      <c r="I334" s="54">
        <v>1368689</v>
      </c>
      <c r="J334" s="54">
        <v>0.31025549</v>
      </c>
      <c r="K334" s="54">
        <v>0.68974451</v>
      </c>
      <c r="L334" s="54">
        <v>861627</v>
      </c>
      <c r="M334" s="54">
        <v>245974</v>
      </c>
      <c r="N334" s="54">
        <v>0.7145238</v>
      </c>
      <c r="O334" s="54">
        <v>0.2854762</v>
      </c>
      <c r="P334" s="54">
        <v>732</v>
      </c>
      <c r="Q334" s="54">
        <v>732000</v>
      </c>
      <c r="R334" s="54">
        <v>7462008</v>
      </c>
      <c r="S334" s="54">
        <v>1095056.92</v>
      </c>
      <c r="T334" s="54">
        <v>1000</v>
      </c>
      <c r="U334" s="54">
        <v>10194</v>
      </c>
      <c r="V334" s="54">
        <v>1495.98</v>
      </c>
    </row>
    <row r="335" spans="1:22" ht="9">
      <c r="A335" s="54">
        <v>5355</v>
      </c>
      <c r="B335" s="54" t="s">
        <v>341</v>
      </c>
      <c r="C335" s="54">
        <v>1129330</v>
      </c>
      <c r="D335" s="54">
        <v>1930000</v>
      </c>
      <c r="E335" s="54">
        <v>800670</v>
      </c>
      <c r="F335" s="54">
        <v>0.58514508</v>
      </c>
      <c r="G335" s="54">
        <v>0.41485492</v>
      </c>
      <c r="H335" s="54">
        <v>1984342</v>
      </c>
      <c r="I335" s="54">
        <v>855012</v>
      </c>
      <c r="J335" s="54">
        <v>0.56912065</v>
      </c>
      <c r="K335" s="54">
        <v>0.43087935</v>
      </c>
      <c r="L335" s="54">
        <v>861627</v>
      </c>
      <c r="M335" s="54">
        <v>-267703</v>
      </c>
      <c r="N335" s="54">
        <v>1.31069477</v>
      </c>
      <c r="O335" s="54">
        <v>-0.31069477</v>
      </c>
      <c r="P335" s="54">
        <v>1711</v>
      </c>
      <c r="Q335" s="54">
        <v>1711000</v>
      </c>
      <c r="R335" s="54">
        <v>17441934</v>
      </c>
      <c r="S335" s="54">
        <v>7836919.49</v>
      </c>
      <c r="T335" s="54">
        <v>1000</v>
      </c>
      <c r="U335" s="54">
        <v>10194</v>
      </c>
      <c r="V335" s="54">
        <v>4580.32</v>
      </c>
    </row>
    <row r="336" spans="1:22" ht="9">
      <c r="A336" s="54">
        <v>5362</v>
      </c>
      <c r="B336" s="54" t="s">
        <v>342</v>
      </c>
      <c r="C336" s="54">
        <v>517777</v>
      </c>
      <c r="D336" s="54">
        <v>1930000</v>
      </c>
      <c r="E336" s="54">
        <v>1412223</v>
      </c>
      <c r="F336" s="54">
        <v>0.26827824</v>
      </c>
      <c r="G336" s="54">
        <v>0.73172176</v>
      </c>
      <c r="H336" s="54">
        <v>1984342</v>
      </c>
      <c r="I336" s="54">
        <v>1466565</v>
      </c>
      <c r="J336" s="54">
        <v>0.26093133</v>
      </c>
      <c r="K336" s="54">
        <v>0.73906867</v>
      </c>
      <c r="L336" s="54">
        <v>861627</v>
      </c>
      <c r="M336" s="54">
        <v>343850</v>
      </c>
      <c r="N336" s="54">
        <v>0.6009294</v>
      </c>
      <c r="O336" s="54">
        <v>0.3990706</v>
      </c>
      <c r="P336" s="54">
        <v>334</v>
      </c>
      <c r="Q336" s="54">
        <v>334000</v>
      </c>
      <c r="R336" s="54">
        <v>3404796</v>
      </c>
      <c r="S336" s="54">
        <v>176672.55</v>
      </c>
      <c r="T336" s="54">
        <v>1000</v>
      </c>
      <c r="U336" s="54">
        <v>10194</v>
      </c>
      <c r="V336" s="54">
        <v>528.96</v>
      </c>
    </row>
    <row r="337" spans="1:22" ht="9">
      <c r="A337" s="54">
        <v>5369</v>
      </c>
      <c r="B337" s="54" t="s">
        <v>343</v>
      </c>
      <c r="C337" s="54">
        <v>1308251</v>
      </c>
      <c r="D337" s="54">
        <v>2895000</v>
      </c>
      <c r="E337" s="54">
        <v>1586749</v>
      </c>
      <c r="F337" s="54">
        <v>0.45190017</v>
      </c>
      <c r="G337" s="54">
        <v>0.54809983</v>
      </c>
      <c r="H337" s="54">
        <v>2976513</v>
      </c>
      <c r="I337" s="54">
        <v>1668262</v>
      </c>
      <c r="J337" s="54">
        <v>0.43952471</v>
      </c>
      <c r="K337" s="54">
        <v>0.56047529</v>
      </c>
      <c r="L337" s="54">
        <v>1292440</v>
      </c>
      <c r="M337" s="54">
        <v>-15811</v>
      </c>
      <c r="N337" s="54">
        <v>1.01223345</v>
      </c>
      <c r="O337" s="54">
        <v>-0.01223345</v>
      </c>
      <c r="P337" s="54">
        <v>406</v>
      </c>
      <c r="Q337" s="54">
        <v>406000</v>
      </c>
      <c r="R337" s="54">
        <v>4138764</v>
      </c>
      <c r="S337" s="54">
        <v>295530.32</v>
      </c>
      <c r="T337" s="54">
        <v>1000</v>
      </c>
      <c r="U337" s="54">
        <v>10194</v>
      </c>
      <c r="V337" s="54">
        <v>727.91</v>
      </c>
    </row>
    <row r="338" spans="1:22" ht="9">
      <c r="A338" s="54">
        <v>5376</v>
      </c>
      <c r="B338" s="54" t="s">
        <v>344</v>
      </c>
      <c r="C338" s="54">
        <v>1268126</v>
      </c>
      <c r="D338" s="54">
        <v>1930000</v>
      </c>
      <c r="E338" s="54">
        <v>661874</v>
      </c>
      <c r="F338" s="54">
        <v>0.6570601</v>
      </c>
      <c r="G338" s="54">
        <v>0.3429399</v>
      </c>
      <c r="H338" s="54">
        <v>1984342</v>
      </c>
      <c r="I338" s="54">
        <v>716216</v>
      </c>
      <c r="J338" s="54">
        <v>0.63906625</v>
      </c>
      <c r="K338" s="54">
        <v>0.36093375</v>
      </c>
      <c r="L338" s="54">
        <v>861627</v>
      </c>
      <c r="M338" s="54">
        <v>-406499</v>
      </c>
      <c r="N338" s="54">
        <v>1.47178071</v>
      </c>
      <c r="O338" s="54">
        <v>-0.47178071</v>
      </c>
      <c r="P338" s="54">
        <v>438</v>
      </c>
      <c r="Q338" s="54">
        <v>438000</v>
      </c>
      <c r="R338" s="54">
        <v>4464972</v>
      </c>
      <c r="S338" s="54">
        <v>1026437.6</v>
      </c>
      <c r="T338" s="54">
        <v>1000</v>
      </c>
      <c r="U338" s="54">
        <v>10194</v>
      </c>
      <c r="V338" s="54">
        <v>2343.46</v>
      </c>
    </row>
    <row r="339" spans="1:22" ht="9">
      <c r="A339" s="54">
        <v>5390</v>
      </c>
      <c r="B339" s="54" t="s">
        <v>345</v>
      </c>
      <c r="C339" s="54">
        <v>979726</v>
      </c>
      <c r="D339" s="54">
        <v>1930000</v>
      </c>
      <c r="E339" s="54">
        <v>950274</v>
      </c>
      <c r="F339" s="54">
        <v>0.50763005</v>
      </c>
      <c r="G339" s="54">
        <v>0.49236995</v>
      </c>
      <c r="H339" s="54">
        <v>1984342</v>
      </c>
      <c r="I339" s="54">
        <v>1004616</v>
      </c>
      <c r="J339" s="54">
        <v>0.4937284</v>
      </c>
      <c r="K339" s="54">
        <v>0.5062716</v>
      </c>
      <c r="L339" s="54">
        <v>861627</v>
      </c>
      <c r="M339" s="54">
        <v>-118099</v>
      </c>
      <c r="N339" s="54">
        <v>1.13706511</v>
      </c>
      <c r="O339" s="54">
        <v>-0.13706511</v>
      </c>
      <c r="P339" s="54">
        <v>2914</v>
      </c>
      <c r="Q339" s="54">
        <v>2914000</v>
      </c>
      <c r="R339" s="54">
        <v>29705316</v>
      </c>
      <c r="S339" s="54">
        <v>1312050.6</v>
      </c>
      <c r="T339" s="54">
        <v>1000</v>
      </c>
      <c r="U339" s="54">
        <v>10194</v>
      </c>
      <c r="V339" s="54">
        <v>450.26</v>
      </c>
    </row>
    <row r="340" spans="1:22" ht="9">
      <c r="A340" s="54">
        <v>5397</v>
      </c>
      <c r="B340" s="54" t="s">
        <v>346</v>
      </c>
      <c r="C340" s="54">
        <v>1005334</v>
      </c>
      <c r="D340" s="54">
        <v>1930000</v>
      </c>
      <c r="E340" s="54">
        <v>924666</v>
      </c>
      <c r="F340" s="54">
        <v>0.52089845</v>
      </c>
      <c r="G340" s="54">
        <v>0.47910155</v>
      </c>
      <c r="H340" s="54">
        <v>1984342</v>
      </c>
      <c r="I340" s="54">
        <v>979008</v>
      </c>
      <c r="J340" s="54">
        <v>0.50663343</v>
      </c>
      <c r="K340" s="54">
        <v>0.49336657</v>
      </c>
      <c r="L340" s="54">
        <v>861627</v>
      </c>
      <c r="M340" s="54">
        <v>-143707</v>
      </c>
      <c r="N340" s="54">
        <v>1.16678563</v>
      </c>
      <c r="O340" s="54">
        <v>-0.16678563</v>
      </c>
      <c r="P340" s="54">
        <v>334</v>
      </c>
      <c r="Q340" s="54">
        <v>334000</v>
      </c>
      <c r="R340" s="54">
        <v>3265748.88</v>
      </c>
      <c r="S340" s="54">
        <v>0</v>
      </c>
      <c r="T340" s="54">
        <v>1000</v>
      </c>
      <c r="U340" s="54">
        <v>9777.69</v>
      </c>
      <c r="V340" s="54">
        <v>0</v>
      </c>
    </row>
    <row r="341" spans="1:22" ht="9">
      <c r="A341" s="54">
        <v>5432</v>
      </c>
      <c r="B341" s="54" t="s">
        <v>347</v>
      </c>
      <c r="C341" s="54">
        <v>863172</v>
      </c>
      <c r="D341" s="54">
        <v>1930000</v>
      </c>
      <c r="E341" s="54">
        <v>1066828</v>
      </c>
      <c r="F341" s="54">
        <v>0.44723938</v>
      </c>
      <c r="G341" s="54">
        <v>0.55276062</v>
      </c>
      <c r="H341" s="54">
        <v>1984342</v>
      </c>
      <c r="I341" s="54">
        <v>1121170</v>
      </c>
      <c r="J341" s="54">
        <v>0.43499155</v>
      </c>
      <c r="K341" s="54">
        <v>0.56500845</v>
      </c>
      <c r="L341" s="54">
        <v>861627</v>
      </c>
      <c r="M341" s="54">
        <v>-1545</v>
      </c>
      <c r="N341" s="54">
        <v>1.00179312</v>
      </c>
      <c r="O341" s="54">
        <v>-0.00179312</v>
      </c>
      <c r="P341" s="54">
        <v>1552</v>
      </c>
      <c r="Q341" s="54">
        <v>1552000</v>
      </c>
      <c r="R341" s="54">
        <v>15821088</v>
      </c>
      <c r="S341" s="54">
        <v>991789.71</v>
      </c>
      <c r="T341" s="54">
        <v>1000</v>
      </c>
      <c r="U341" s="54">
        <v>10194</v>
      </c>
      <c r="V341" s="54">
        <v>639.04</v>
      </c>
    </row>
    <row r="342" spans="1:22" ht="9">
      <c r="A342" s="54">
        <v>5439</v>
      </c>
      <c r="B342" s="54" t="s">
        <v>348</v>
      </c>
      <c r="C342" s="54">
        <v>570547</v>
      </c>
      <c r="D342" s="54">
        <v>1930000</v>
      </c>
      <c r="E342" s="54">
        <v>1359453</v>
      </c>
      <c r="F342" s="54">
        <v>0.29562021</v>
      </c>
      <c r="G342" s="54">
        <v>0.70437979</v>
      </c>
      <c r="H342" s="54">
        <v>1984342</v>
      </c>
      <c r="I342" s="54">
        <v>1413795</v>
      </c>
      <c r="J342" s="54">
        <v>0.28752453</v>
      </c>
      <c r="K342" s="54">
        <v>0.71247547</v>
      </c>
      <c r="L342" s="54">
        <v>861627</v>
      </c>
      <c r="M342" s="54">
        <v>291080</v>
      </c>
      <c r="N342" s="54">
        <v>0.662174</v>
      </c>
      <c r="O342" s="54">
        <v>0.337826</v>
      </c>
      <c r="P342" s="54">
        <v>2868</v>
      </c>
      <c r="Q342" s="54">
        <v>2868000</v>
      </c>
      <c r="R342" s="54">
        <v>29236392</v>
      </c>
      <c r="S342" s="54">
        <v>5325282.32</v>
      </c>
      <c r="T342" s="54">
        <v>1000</v>
      </c>
      <c r="U342" s="54">
        <v>10194</v>
      </c>
      <c r="V342" s="54">
        <v>1856.79</v>
      </c>
    </row>
    <row r="343" spans="1:22" ht="9">
      <c r="A343" s="54">
        <v>4522</v>
      </c>
      <c r="B343" s="54" t="s">
        <v>349</v>
      </c>
      <c r="C343" s="54">
        <v>1904986</v>
      </c>
      <c r="D343" s="54">
        <v>1930000</v>
      </c>
      <c r="E343" s="54">
        <v>25014</v>
      </c>
      <c r="F343" s="54">
        <v>0.98703938</v>
      </c>
      <c r="G343" s="54">
        <v>0.01296062</v>
      </c>
      <c r="H343" s="54">
        <v>1984342</v>
      </c>
      <c r="I343" s="54">
        <v>79356</v>
      </c>
      <c r="J343" s="54">
        <v>0.96000891</v>
      </c>
      <c r="K343" s="54">
        <v>0.03999109</v>
      </c>
      <c r="L343" s="54">
        <v>861627</v>
      </c>
      <c r="M343" s="54">
        <v>-1043359</v>
      </c>
      <c r="N343" s="54">
        <v>2.21091725</v>
      </c>
      <c r="O343" s="54">
        <v>-1.21091725</v>
      </c>
      <c r="P343" s="54">
        <v>211</v>
      </c>
      <c r="Q343" s="54">
        <v>211000</v>
      </c>
      <c r="R343" s="54">
        <v>2150934</v>
      </c>
      <c r="S343" s="54">
        <v>986512.21</v>
      </c>
      <c r="T343" s="54">
        <v>1000</v>
      </c>
      <c r="U343" s="54">
        <v>10194</v>
      </c>
      <c r="V343" s="54">
        <v>4675.41</v>
      </c>
    </row>
    <row r="344" spans="1:22" ht="9">
      <c r="A344" s="54">
        <v>5457</v>
      </c>
      <c r="B344" s="54" t="s">
        <v>350</v>
      </c>
      <c r="C344" s="54">
        <v>1480183</v>
      </c>
      <c r="D344" s="54">
        <v>1930000</v>
      </c>
      <c r="E344" s="54">
        <v>449817</v>
      </c>
      <c r="F344" s="54">
        <v>0.7669342</v>
      </c>
      <c r="G344" s="54">
        <v>0.2330658</v>
      </c>
      <c r="H344" s="54">
        <v>1984342</v>
      </c>
      <c r="I344" s="54">
        <v>504159</v>
      </c>
      <c r="J344" s="54">
        <v>0.7459314</v>
      </c>
      <c r="K344" s="54">
        <v>0.2540686</v>
      </c>
      <c r="L344" s="54">
        <v>861627</v>
      </c>
      <c r="M344" s="54">
        <v>-618556</v>
      </c>
      <c r="N344" s="54">
        <v>1.71789301</v>
      </c>
      <c r="O344" s="54">
        <v>-0.71789301</v>
      </c>
      <c r="P344" s="54">
        <v>1046</v>
      </c>
      <c r="Q344" s="54">
        <v>1046000</v>
      </c>
      <c r="R344" s="54">
        <v>10662924</v>
      </c>
      <c r="S344" s="54">
        <v>2923649.47</v>
      </c>
      <c r="T344" s="54">
        <v>1000</v>
      </c>
      <c r="U344" s="54">
        <v>10194</v>
      </c>
      <c r="V344" s="54">
        <v>2795.08</v>
      </c>
    </row>
    <row r="345" spans="1:22" ht="9">
      <c r="A345" s="54">
        <v>2485</v>
      </c>
      <c r="B345" s="54" t="s">
        <v>351</v>
      </c>
      <c r="C345" s="54">
        <v>666442</v>
      </c>
      <c r="D345" s="54">
        <v>1930000</v>
      </c>
      <c r="E345" s="54">
        <v>1263558</v>
      </c>
      <c r="F345" s="54">
        <v>0.34530674</v>
      </c>
      <c r="G345" s="54">
        <v>0.65469326</v>
      </c>
      <c r="H345" s="54">
        <v>1984342</v>
      </c>
      <c r="I345" s="54">
        <v>1317900</v>
      </c>
      <c r="J345" s="54">
        <v>0.33585037</v>
      </c>
      <c r="K345" s="54">
        <v>0.66414963</v>
      </c>
      <c r="L345" s="54">
        <v>861627</v>
      </c>
      <c r="M345" s="54">
        <v>195185</v>
      </c>
      <c r="N345" s="54">
        <v>0.77346926</v>
      </c>
      <c r="O345" s="54">
        <v>0.22653074</v>
      </c>
      <c r="P345" s="54">
        <v>571</v>
      </c>
      <c r="Q345" s="54">
        <v>571000</v>
      </c>
      <c r="R345" s="54">
        <v>5820774</v>
      </c>
      <c r="S345" s="54">
        <v>646708.04</v>
      </c>
      <c r="T345" s="54">
        <v>1000</v>
      </c>
      <c r="U345" s="54">
        <v>10194</v>
      </c>
      <c r="V345" s="54">
        <v>1132.59</v>
      </c>
    </row>
    <row r="346" spans="1:22" ht="9">
      <c r="A346" s="54">
        <v>5460</v>
      </c>
      <c r="B346" s="54" t="s">
        <v>352</v>
      </c>
      <c r="C346" s="54">
        <v>509603</v>
      </c>
      <c r="D346" s="54">
        <v>1930000</v>
      </c>
      <c r="E346" s="54">
        <v>1420397</v>
      </c>
      <c r="F346" s="54">
        <v>0.26404301</v>
      </c>
      <c r="G346" s="54">
        <v>0.73595699</v>
      </c>
      <c r="H346" s="54">
        <v>1984342</v>
      </c>
      <c r="I346" s="54">
        <v>1474739</v>
      </c>
      <c r="J346" s="54">
        <v>0.25681208</v>
      </c>
      <c r="K346" s="54">
        <v>0.74318792</v>
      </c>
      <c r="L346" s="54">
        <v>861627</v>
      </c>
      <c r="M346" s="54">
        <v>352024</v>
      </c>
      <c r="N346" s="54">
        <v>0.5914427</v>
      </c>
      <c r="O346" s="54">
        <v>0.4085573</v>
      </c>
      <c r="P346" s="54">
        <v>3219</v>
      </c>
      <c r="Q346" s="54">
        <v>3219000</v>
      </c>
      <c r="R346" s="54">
        <v>32814486</v>
      </c>
      <c r="S346" s="54">
        <v>2285158.76</v>
      </c>
      <c r="T346" s="54">
        <v>1000</v>
      </c>
      <c r="U346" s="54">
        <v>10194</v>
      </c>
      <c r="V346" s="54">
        <v>709.9</v>
      </c>
    </row>
    <row r="347" spans="1:22" ht="9">
      <c r="A347" s="54">
        <v>5467</v>
      </c>
      <c r="B347" s="54" t="s">
        <v>353</v>
      </c>
      <c r="C347" s="54">
        <v>524115</v>
      </c>
      <c r="D347" s="54">
        <v>1930000</v>
      </c>
      <c r="E347" s="54">
        <v>1405885</v>
      </c>
      <c r="F347" s="54">
        <v>0.27156218</v>
      </c>
      <c r="G347" s="54">
        <v>0.72843782</v>
      </c>
      <c r="H347" s="54">
        <v>1984342</v>
      </c>
      <c r="I347" s="54">
        <v>1460227</v>
      </c>
      <c r="J347" s="54">
        <v>0.26412534</v>
      </c>
      <c r="K347" s="54">
        <v>0.73587466</v>
      </c>
      <c r="L347" s="54">
        <v>861627</v>
      </c>
      <c r="M347" s="54">
        <v>337512</v>
      </c>
      <c r="N347" s="54">
        <v>0.60828526</v>
      </c>
      <c r="O347" s="54">
        <v>0.39171474</v>
      </c>
      <c r="P347" s="54">
        <v>695</v>
      </c>
      <c r="Q347" s="54">
        <v>695000</v>
      </c>
      <c r="R347" s="54">
        <v>7084830</v>
      </c>
      <c r="S347" s="54">
        <v>1702281.89</v>
      </c>
      <c r="T347" s="54">
        <v>1000</v>
      </c>
      <c r="U347" s="54">
        <v>10194</v>
      </c>
      <c r="V347" s="54">
        <v>2449.33</v>
      </c>
    </row>
    <row r="348" spans="1:22" ht="9">
      <c r="A348" s="54">
        <v>5474</v>
      </c>
      <c r="B348" s="54" t="s">
        <v>354</v>
      </c>
      <c r="C348" s="54">
        <v>1793289</v>
      </c>
      <c r="D348" s="54">
        <v>1930000</v>
      </c>
      <c r="E348" s="54">
        <v>136711</v>
      </c>
      <c r="F348" s="54">
        <v>0.92916528</v>
      </c>
      <c r="G348" s="54">
        <v>0.07083472</v>
      </c>
      <c r="H348" s="54">
        <v>1984342</v>
      </c>
      <c r="I348" s="54">
        <v>191053</v>
      </c>
      <c r="J348" s="54">
        <v>0.90371972</v>
      </c>
      <c r="K348" s="54">
        <v>0.09628028</v>
      </c>
      <c r="L348" s="54">
        <v>861627</v>
      </c>
      <c r="M348" s="54">
        <v>-931662</v>
      </c>
      <c r="N348" s="54">
        <v>2.08128227</v>
      </c>
      <c r="O348" s="54">
        <v>-1.08128227</v>
      </c>
      <c r="P348" s="54">
        <v>1219</v>
      </c>
      <c r="Q348" s="54">
        <v>1219000</v>
      </c>
      <c r="R348" s="54">
        <v>12426486</v>
      </c>
      <c r="S348" s="54">
        <v>2952157.36</v>
      </c>
      <c r="T348" s="54">
        <v>1000</v>
      </c>
      <c r="U348" s="54">
        <v>10194</v>
      </c>
      <c r="V348" s="54">
        <v>2421.79</v>
      </c>
    </row>
    <row r="349" spans="1:22" ht="9">
      <c r="A349" s="54">
        <v>5586</v>
      </c>
      <c r="B349" s="54" t="s">
        <v>355</v>
      </c>
      <c r="C349" s="54">
        <v>588191</v>
      </c>
      <c r="D349" s="54">
        <v>1930000</v>
      </c>
      <c r="E349" s="54">
        <v>1341809</v>
      </c>
      <c r="F349" s="54">
        <v>0.30476218</v>
      </c>
      <c r="G349" s="54">
        <v>0.69523782</v>
      </c>
      <c r="H349" s="54">
        <v>1984342</v>
      </c>
      <c r="I349" s="54">
        <v>1396151</v>
      </c>
      <c r="J349" s="54">
        <v>0.29641614</v>
      </c>
      <c r="K349" s="54">
        <v>0.70358386</v>
      </c>
      <c r="L349" s="54">
        <v>861627</v>
      </c>
      <c r="M349" s="54">
        <v>273436</v>
      </c>
      <c r="N349" s="54">
        <v>0.68265154</v>
      </c>
      <c r="O349" s="54">
        <v>0.31734846</v>
      </c>
      <c r="P349" s="54">
        <v>756</v>
      </c>
      <c r="Q349" s="54">
        <v>756000</v>
      </c>
      <c r="R349" s="54">
        <v>7706664</v>
      </c>
      <c r="S349" s="54">
        <v>1391780.72</v>
      </c>
      <c r="T349" s="54">
        <v>1000</v>
      </c>
      <c r="U349" s="54">
        <v>10194</v>
      </c>
      <c r="V349" s="54">
        <v>1840.98</v>
      </c>
    </row>
    <row r="350" spans="1:22" ht="9">
      <c r="A350" s="54">
        <v>5593</v>
      </c>
      <c r="B350" s="54" t="s">
        <v>356</v>
      </c>
      <c r="C350" s="54">
        <v>456201</v>
      </c>
      <c r="D350" s="54">
        <v>1930000</v>
      </c>
      <c r="E350" s="54">
        <v>1473799</v>
      </c>
      <c r="F350" s="54">
        <v>0.23637358</v>
      </c>
      <c r="G350" s="54">
        <v>0.76362642</v>
      </c>
      <c r="H350" s="54">
        <v>1984342</v>
      </c>
      <c r="I350" s="54">
        <v>1528141</v>
      </c>
      <c r="J350" s="54">
        <v>0.22990039</v>
      </c>
      <c r="K350" s="54">
        <v>0.77009961</v>
      </c>
      <c r="L350" s="54">
        <v>861627</v>
      </c>
      <c r="M350" s="54">
        <v>405426</v>
      </c>
      <c r="N350" s="54">
        <v>0.52946461</v>
      </c>
      <c r="O350" s="54">
        <v>0.47053539</v>
      </c>
      <c r="P350" s="54">
        <v>1123</v>
      </c>
      <c r="Q350" s="54">
        <v>1123000</v>
      </c>
      <c r="R350" s="54">
        <v>9758374.4</v>
      </c>
      <c r="S350" s="54">
        <v>0</v>
      </c>
      <c r="T350" s="54">
        <v>1000</v>
      </c>
      <c r="U350" s="54">
        <v>8689.56</v>
      </c>
      <c r="V350" s="54">
        <v>0</v>
      </c>
    </row>
    <row r="351" spans="1:22" ht="9">
      <c r="A351" s="54">
        <v>5607</v>
      </c>
      <c r="B351" s="54" t="s">
        <v>357</v>
      </c>
      <c r="C351" s="54">
        <v>771909</v>
      </c>
      <c r="D351" s="54">
        <v>1930000</v>
      </c>
      <c r="E351" s="54">
        <v>1158091</v>
      </c>
      <c r="F351" s="54">
        <v>0.39995285</v>
      </c>
      <c r="G351" s="54">
        <v>0.60004715</v>
      </c>
      <c r="H351" s="54">
        <v>1984342</v>
      </c>
      <c r="I351" s="54">
        <v>1212433</v>
      </c>
      <c r="J351" s="54">
        <v>0.38899998</v>
      </c>
      <c r="K351" s="54">
        <v>0.61100002</v>
      </c>
      <c r="L351" s="54">
        <v>861627</v>
      </c>
      <c r="M351" s="54">
        <v>89718</v>
      </c>
      <c r="N351" s="54">
        <v>0.89587374</v>
      </c>
      <c r="O351" s="54">
        <v>0.10412626</v>
      </c>
      <c r="P351" s="54">
        <v>7553</v>
      </c>
      <c r="Q351" s="54">
        <v>7553000</v>
      </c>
      <c r="R351" s="54">
        <v>76995282</v>
      </c>
      <c r="S351" s="54">
        <v>4518686.39</v>
      </c>
      <c r="T351" s="54">
        <v>1000</v>
      </c>
      <c r="U351" s="54">
        <v>10194</v>
      </c>
      <c r="V351" s="54">
        <v>598.26</v>
      </c>
    </row>
    <row r="352" spans="1:22" ht="9">
      <c r="A352" s="54">
        <v>5614</v>
      </c>
      <c r="B352" s="54" t="s">
        <v>358</v>
      </c>
      <c r="C352" s="54">
        <v>1123190</v>
      </c>
      <c r="D352" s="54">
        <v>1930000</v>
      </c>
      <c r="E352" s="54">
        <v>806810</v>
      </c>
      <c r="F352" s="54">
        <v>0.58196373</v>
      </c>
      <c r="G352" s="54">
        <v>0.41803627</v>
      </c>
      <c r="H352" s="54">
        <v>1984342</v>
      </c>
      <c r="I352" s="54">
        <v>861152</v>
      </c>
      <c r="J352" s="54">
        <v>0.56602642</v>
      </c>
      <c r="K352" s="54">
        <v>0.43397358</v>
      </c>
      <c r="L352" s="54">
        <v>861627</v>
      </c>
      <c r="M352" s="54">
        <v>-261563</v>
      </c>
      <c r="N352" s="54">
        <v>1.30356871</v>
      </c>
      <c r="O352" s="54">
        <v>-0.30356871</v>
      </c>
      <c r="P352" s="54">
        <v>271</v>
      </c>
      <c r="Q352" s="54">
        <v>271000</v>
      </c>
      <c r="R352" s="54">
        <v>2739932.31</v>
      </c>
      <c r="S352" s="54">
        <v>0</v>
      </c>
      <c r="T352" s="54">
        <v>1000</v>
      </c>
      <c r="U352" s="54">
        <v>10110.45</v>
      </c>
      <c r="V352" s="54">
        <v>0</v>
      </c>
    </row>
    <row r="353" spans="1:22" ht="9">
      <c r="A353" s="54">
        <v>3542</v>
      </c>
      <c r="B353" s="54" t="s">
        <v>359</v>
      </c>
      <c r="C353" s="54">
        <v>3587770</v>
      </c>
      <c r="D353" s="54">
        <v>2895000</v>
      </c>
      <c r="E353" s="54">
        <v>-692770</v>
      </c>
      <c r="F353" s="54">
        <v>1.23929879</v>
      </c>
      <c r="G353" s="54">
        <v>-0.23929879</v>
      </c>
      <c r="H353" s="54">
        <v>2976513</v>
      </c>
      <c r="I353" s="54">
        <v>-611257</v>
      </c>
      <c r="J353" s="54">
        <v>1.2053601</v>
      </c>
      <c r="K353" s="54">
        <v>-0.2053601</v>
      </c>
      <c r="L353" s="54">
        <v>1292440</v>
      </c>
      <c r="M353" s="54">
        <v>-2295330</v>
      </c>
      <c r="N353" s="54">
        <v>2.77596639</v>
      </c>
      <c r="O353" s="54">
        <v>-1.77596639</v>
      </c>
      <c r="P353" s="54">
        <v>268</v>
      </c>
      <c r="Q353" s="54">
        <v>268000</v>
      </c>
      <c r="R353" s="54">
        <v>2731992</v>
      </c>
      <c r="S353" s="54">
        <v>168270.54</v>
      </c>
      <c r="T353" s="54">
        <v>1000</v>
      </c>
      <c r="U353" s="54">
        <v>10194</v>
      </c>
      <c r="V353" s="54">
        <v>627.88</v>
      </c>
    </row>
    <row r="354" spans="1:22" ht="9">
      <c r="A354" s="54">
        <v>5621</v>
      </c>
      <c r="B354" s="54" t="s">
        <v>360</v>
      </c>
      <c r="C354" s="54">
        <v>1092035</v>
      </c>
      <c r="D354" s="54">
        <v>1930000</v>
      </c>
      <c r="E354" s="54">
        <v>837965</v>
      </c>
      <c r="F354" s="54">
        <v>0.56582124</v>
      </c>
      <c r="G354" s="54">
        <v>0.43417876</v>
      </c>
      <c r="H354" s="54">
        <v>1984342</v>
      </c>
      <c r="I354" s="54">
        <v>892307</v>
      </c>
      <c r="J354" s="54">
        <v>0.550326</v>
      </c>
      <c r="K354" s="54">
        <v>0.449674</v>
      </c>
      <c r="L354" s="54">
        <v>861627</v>
      </c>
      <c r="M354" s="54">
        <v>-230408</v>
      </c>
      <c r="N354" s="54">
        <v>1.26741038</v>
      </c>
      <c r="O354" s="54">
        <v>-0.26741038</v>
      </c>
      <c r="P354" s="54">
        <v>2835</v>
      </c>
      <c r="Q354" s="54">
        <v>2835000</v>
      </c>
      <c r="R354" s="54">
        <v>28899990</v>
      </c>
      <c r="S354" s="54">
        <v>1660171.7</v>
      </c>
      <c r="T354" s="54">
        <v>1000</v>
      </c>
      <c r="U354" s="54">
        <v>10194</v>
      </c>
      <c r="V354" s="54">
        <v>585.6</v>
      </c>
    </row>
    <row r="355" spans="1:22" ht="9">
      <c r="A355" s="54">
        <v>5628</v>
      </c>
      <c r="B355" s="54" t="s">
        <v>361</v>
      </c>
      <c r="C355" s="54">
        <v>569843</v>
      </c>
      <c r="D355" s="54">
        <v>1930000</v>
      </c>
      <c r="E355" s="54">
        <v>1360157</v>
      </c>
      <c r="F355" s="54">
        <v>0.29525544</v>
      </c>
      <c r="G355" s="54">
        <v>0.70474456</v>
      </c>
      <c r="H355" s="54">
        <v>1984342</v>
      </c>
      <c r="I355" s="54">
        <v>1414499</v>
      </c>
      <c r="J355" s="54">
        <v>0.28716975</v>
      </c>
      <c r="K355" s="54">
        <v>0.71283025</v>
      </c>
      <c r="L355" s="54">
        <v>861627</v>
      </c>
      <c r="M355" s="54">
        <v>291784</v>
      </c>
      <c r="N355" s="54">
        <v>0.66135694</v>
      </c>
      <c r="O355" s="54">
        <v>0.33864306</v>
      </c>
      <c r="P355" s="54">
        <v>846</v>
      </c>
      <c r="Q355" s="54">
        <v>846000</v>
      </c>
      <c r="R355" s="54">
        <v>8624124</v>
      </c>
      <c r="S355" s="54">
        <v>142897.97</v>
      </c>
      <c r="T355" s="54">
        <v>1000</v>
      </c>
      <c r="U355" s="54">
        <v>10194</v>
      </c>
      <c r="V355" s="54">
        <v>168.91</v>
      </c>
    </row>
    <row r="356" spans="1:22" ht="9">
      <c r="A356" s="54">
        <v>5642</v>
      </c>
      <c r="B356" s="54" t="s">
        <v>362</v>
      </c>
      <c r="C356" s="54">
        <v>1060787</v>
      </c>
      <c r="D356" s="54">
        <v>1930000</v>
      </c>
      <c r="E356" s="54">
        <v>869213</v>
      </c>
      <c r="F356" s="54">
        <v>0.54963057</v>
      </c>
      <c r="G356" s="54">
        <v>0.45036943</v>
      </c>
      <c r="H356" s="54">
        <v>1984342</v>
      </c>
      <c r="I356" s="54">
        <v>923555</v>
      </c>
      <c r="J356" s="54">
        <v>0.53457872</v>
      </c>
      <c r="K356" s="54">
        <v>0.46542128</v>
      </c>
      <c r="L356" s="54">
        <v>861627</v>
      </c>
      <c r="M356" s="54">
        <v>-199160</v>
      </c>
      <c r="N356" s="54">
        <v>1.2311441</v>
      </c>
      <c r="O356" s="54">
        <v>-0.2311441</v>
      </c>
      <c r="P356" s="54">
        <v>1098</v>
      </c>
      <c r="Q356" s="54">
        <v>1098000</v>
      </c>
      <c r="R356" s="54">
        <v>11193012</v>
      </c>
      <c r="S356" s="54">
        <v>2711939.56</v>
      </c>
      <c r="T356" s="54">
        <v>1000</v>
      </c>
      <c r="U356" s="54">
        <v>10194</v>
      </c>
      <c r="V356" s="54">
        <v>2469.89</v>
      </c>
    </row>
    <row r="357" spans="1:22" ht="9">
      <c r="A357" s="54">
        <v>5656</v>
      </c>
      <c r="B357" s="54" t="s">
        <v>363</v>
      </c>
      <c r="C357" s="54">
        <v>820976</v>
      </c>
      <c r="D357" s="54">
        <v>1930000</v>
      </c>
      <c r="E357" s="54">
        <v>1109024</v>
      </c>
      <c r="F357" s="54">
        <v>0.42537617</v>
      </c>
      <c r="G357" s="54">
        <v>0.57462383</v>
      </c>
      <c r="H357" s="54">
        <v>1984342</v>
      </c>
      <c r="I357" s="54">
        <v>1163366</v>
      </c>
      <c r="J357" s="54">
        <v>0.41372707</v>
      </c>
      <c r="K357" s="54">
        <v>0.58627293</v>
      </c>
      <c r="L357" s="54">
        <v>861627</v>
      </c>
      <c r="M357" s="54">
        <v>40651</v>
      </c>
      <c r="N357" s="54">
        <v>0.95282065</v>
      </c>
      <c r="O357" s="54">
        <v>0.04717935</v>
      </c>
      <c r="P357" s="54">
        <v>8490</v>
      </c>
      <c r="Q357" s="54">
        <v>8490000</v>
      </c>
      <c r="R357" s="54">
        <v>86547060</v>
      </c>
      <c r="S357" s="54">
        <v>27020574.72</v>
      </c>
      <c r="T357" s="54">
        <v>1000</v>
      </c>
      <c r="U357" s="54">
        <v>10194</v>
      </c>
      <c r="V357" s="54">
        <v>3182.64</v>
      </c>
    </row>
    <row r="358" spans="1:22" ht="9">
      <c r="A358" s="54">
        <v>5663</v>
      </c>
      <c r="B358" s="54" t="s">
        <v>364</v>
      </c>
      <c r="C358" s="54">
        <v>652840</v>
      </c>
      <c r="D358" s="54">
        <v>1930000</v>
      </c>
      <c r="E358" s="54">
        <v>1277160</v>
      </c>
      <c r="F358" s="54">
        <v>0.33825907</v>
      </c>
      <c r="G358" s="54">
        <v>0.66174093</v>
      </c>
      <c r="H358" s="54">
        <v>1984342</v>
      </c>
      <c r="I358" s="54">
        <v>1331502</v>
      </c>
      <c r="J358" s="54">
        <v>0.32899571</v>
      </c>
      <c r="K358" s="54">
        <v>0.67100429</v>
      </c>
      <c r="L358" s="54">
        <v>861627</v>
      </c>
      <c r="M358" s="54">
        <v>208787</v>
      </c>
      <c r="N358" s="54">
        <v>0.75768285</v>
      </c>
      <c r="O358" s="54">
        <v>0.24231715</v>
      </c>
      <c r="P358" s="54">
        <v>4462</v>
      </c>
      <c r="Q358" s="54">
        <v>4462000</v>
      </c>
      <c r="R358" s="54">
        <v>45485628</v>
      </c>
      <c r="S358" s="54">
        <v>7370467.68</v>
      </c>
      <c r="T358" s="54">
        <v>1000</v>
      </c>
      <c r="U358" s="54">
        <v>10194</v>
      </c>
      <c r="V358" s="54">
        <v>1651.83</v>
      </c>
    </row>
    <row r="359" spans="1:22" ht="9">
      <c r="A359" s="54">
        <v>5670</v>
      </c>
      <c r="B359" s="54" t="s">
        <v>365</v>
      </c>
      <c r="C359" s="54">
        <v>2227384</v>
      </c>
      <c r="D359" s="54">
        <v>1930000</v>
      </c>
      <c r="E359" s="54">
        <v>-297384</v>
      </c>
      <c r="F359" s="54">
        <v>1.15408497</v>
      </c>
      <c r="G359" s="54">
        <v>-0.15408497</v>
      </c>
      <c r="H359" s="54">
        <v>1984342</v>
      </c>
      <c r="I359" s="54">
        <v>-243042</v>
      </c>
      <c r="J359" s="54">
        <v>1.1224799</v>
      </c>
      <c r="K359" s="54">
        <v>-0.1224799</v>
      </c>
      <c r="L359" s="54">
        <v>861627</v>
      </c>
      <c r="M359" s="54">
        <v>-1365757</v>
      </c>
      <c r="N359" s="54">
        <v>2.58509076</v>
      </c>
      <c r="O359" s="54">
        <v>-1.58509076</v>
      </c>
      <c r="P359" s="54">
        <v>356</v>
      </c>
      <c r="Q359" s="54">
        <v>356000</v>
      </c>
      <c r="R359" s="54">
        <v>3629064</v>
      </c>
      <c r="S359" s="54">
        <v>571777.61</v>
      </c>
      <c r="T359" s="54">
        <v>1000</v>
      </c>
      <c r="U359" s="54">
        <v>10194</v>
      </c>
      <c r="V359" s="54">
        <v>1606.12</v>
      </c>
    </row>
    <row r="360" spans="1:22" ht="9">
      <c r="A360" s="54">
        <v>3510</v>
      </c>
      <c r="B360" s="54" t="s">
        <v>366</v>
      </c>
      <c r="C360" s="54">
        <v>2753118</v>
      </c>
      <c r="D360" s="54">
        <v>2895000</v>
      </c>
      <c r="E360" s="54">
        <v>141882</v>
      </c>
      <c r="F360" s="54">
        <v>0.95099067</v>
      </c>
      <c r="G360" s="54">
        <v>0.04900933</v>
      </c>
      <c r="H360" s="54">
        <v>2976513</v>
      </c>
      <c r="I360" s="54">
        <v>223395</v>
      </c>
      <c r="J360" s="54">
        <v>0.92494741</v>
      </c>
      <c r="K360" s="54">
        <v>0.07505259</v>
      </c>
      <c r="L360" s="54">
        <v>1292440</v>
      </c>
      <c r="M360" s="54">
        <v>-1460678</v>
      </c>
      <c r="N360" s="54">
        <v>2.13017084</v>
      </c>
      <c r="O360" s="54">
        <v>-1.13017084</v>
      </c>
      <c r="P360" s="54">
        <v>422</v>
      </c>
      <c r="Q360" s="54">
        <v>422000</v>
      </c>
      <c r="R360" s="54">
        <v>4301868</v>
      </c>
      <c r="S360" s="54">
        <v>185316.85</v>
      </c>
      <c r="T360" s="54">
        <v>1000</v>
      </c>
      <c r="U360" s="54">
        <v>10194</v>
      </c>
      <c r="V360" s="54">
        <v>439.14</v>
      </c>
    </row>
    <row r="361" spans="1:22" ht="9">
      <c r="A361" s="54">
        <v>5726</v>
      </c>
      <c r="B361" s="54" t="s">
        <v>367</v>
      </c>
      <c r="C361" s="54">
        <v>643268</v>
      </c>
      <c r="D361" s="54">
        <v>1930000</v>
      </c>
      <c r="E361" s="54">
        <v>1286732</v>
      </c>
      <c r="F361" s="54">
        <v>0.33329948</v>
      </c>
      <c r="G361" s="54">
        <v>0.66670052</v>
      </c>
      <c r="H361" s="54">
        <v>1984342</v>
      </c>
      <c r="I361" s="54">
        <v>1341074</v>
      </c>
      <c r="J361" s="54">
        <v>0.32417194</v>
      </c>
      <c r="K361" s="54">
        <v>0.67582806</v>
      </c>
      <c r="L361" s="54">
        <v>861627</v>
      </c>
      <c r="M361" s="54">
        <v>218359</v>
      </c>
      <c r="N361" s="54">
        <v>0.74657363</v>
      </c>
      <c r="O361" s="54">
        <v>0.25342637</v>
      </c>
      <c r="P361" s="54">
        <v>568</v>
      </c>
      <c r="Q361" s="54">
        <v>568000</v>
      </c>
      <c r="R361" s="54">
        <v>5790192</v>
      </c>
      <c r="S361" s="54">
        <v>186468.66</v>
      </c>
      <c r="T361" s="54">
        <v>1000</v>
      </c>
      <c r="U361" s="54">
        <v>10194</v>
      </c>
      <c r="V361" s="54">
        <v>328.29</v>
      </c>
    </row>
    <row r="362" spans="1:22" ht="9">
      <c r="A362" s="54">
        <v>5733</v>
      </c>
      <c r="B362" s="54" t="s">
        <v>368</v>
      </c>
      <c r="C362" s="54">
        <v>3641373</v>
      </c>
      <c r="D362" s="54">
        <v>1930000</v>
      </c>
      <c r="E362" s="54">
        <v>-1711373</v>
      </c>
      <c r="F362" s="54">
        <v>1.88672176</v>
      </c>
      <c r="G362" s="54">
        <v>-0.88672176</v>
      </c>
      <c r="H362" s="54">
        <v>1984342</v>
      </c>
      <c r="I362" s="54">
        <v>-1657031</v>
      </c>
      <c r="J362" s="54">
        <v>1.83505313</v>
      </c>
      <c r="K362" s="54">
        <v>-0.83505313</v>
      </c>
      <c r="L362" s="54">
        <v>861627</v>
      </c>
      <c r="M362" s="54">
        <v>-2779746</v>
      </c>
      <c r="N362" s="54">
        <v>4.22615935</v>
      </c>
      <c r="O362" s="54">
        <v>-3.22615935</v>
      </c>
      <c r="P362" s="54">
        <v>504</v>
      </c>
      <c r="Q362" s="54">
        <v>504000</v>
      </c>
      <c r="R362" s="54">
        <v>5137776</v>
      </c>
      <c r="S362" s="54">
        <v>2814698.76</v>
      </c>
      <c r="T362" s="54">
        <v>1000</v>
      </c>
      <c r="U362" s="54">
        <v>10194</v>
      </c>
      <c r="V362" s="54">
        <v>5584.72</v>
      </c>
    </row>
    <row r="363" spans="1:22" ht="9">
      <c r="A363" s="54">
        <v>5740</v>
      </c>
      <c r="B363" s="54" t="s">
        <v>369</v>
      </c>
      <c r="C363" s="54">
        <v>677150</v>
      </c>
      <c r="D363" s="54">
        <v>1930000</v>
      </c>
      <c r="E363" s="54">
        <v>1252850</v>
      </c>
      <c r="F363" s="54">
        <v>0.35085492</v>
      </c>
      <c r="G363" s="54">
        <v>0.64914508</v>
      </c>
      <c r="H363" s="54">
        <v>1984342</v>
      </c>
      <c r="I363" s="54">
        <v>1307192</v>
      </c>
      <c r="J363" s="54">
        <v>0.34124662</v>
      </c>
      <c r="K363" s="54">
        <v>0.65875338</v>
      </c>
      <c r="L363" s="54">
        <v>861627</v>
      </c>
      <c r="M363" s="54">
        <v>184477</v>
      </c>
      <c r="N363" s="54">
        <v>0.78589691</v>
      </c>
      <c r="O363" s="54">
        <v>0.21410309</v>
      </c>
      <c r="P363" s="54">
        <v>267</v>
      </c>
      <c r="Q363" s="54">
        <v>267000</v>
      </c>
      <c r="R363" s="54">
        <v>2721798</v>
      </c>
      <c r="S363" s="54">
        <v>538784.07</v>
      </c>
      <c r="T363" s="54">
        <v>1000</v>
      </c>
      <c r="U363" s="54">
        <v>10194</v>
      </c>
      <c r="V363" s="54">
        <v>2017.92</v>
      </c>
    </row>
    <row r="364" spans="1:22" ht="9">
      <c r="A364" s="54">
        <v>5747</v>
      </c>
      <c r="B364" s="54" t="s">
        <v>370</v>
      </c>
      <c r="C364" s="54">
        <v>652934</v>
      </c>
      <c r="D364" s="54">
        <v>1930000</v>
      </c>
      <c r="E364" s="54">
        <v>1277066</v>
      </c>
      <c r="F364" s="54">
        <v>0.33830777</v>
      </c>
      <c r="G364" s="54">
        <v>0.66169223</v>
      </c>
      <c r="H364" s="54">
        <v>1984342</v>
      </c>
      <c r="I364" s="54">
        <v>1331408</v>
      </c>
      <c r="J364" s="54">
        <v>0.32904308</v>
      </c>
      <c r="K364" s="54">
        <v>0.67095692</v>
      </c>
      <c r="L364" s="54">
        <v>861627</v>
      </c>
      <c r="M364" s="54">
        <v>208693</v>
      </c>
      <c r="N364" s="54">
        <v>0.75779194</v>
      </c>
      <c r="O364" s="54">
        <v>0.24220806</v>
      </c>
      <c r="P364" s="54">
        <v>3181</v>
      </c>
      <c r="Q364" s="54">
        <v>3181000</v>
      </c>
      <c r="R364" s="54">
        <v>29840739.71</v>
      </c>
      <c r="S364" s="54">
        <v>0</v>
      </c>
      <c r="T364" s="54">
        <v>1000</v>
      </c>
      <c r="U364" s="54">
        <v>9380.93</v>
      </c>
      <c r="V364" s="54">
        <v>0</v>
      </c>
    </row>
    <row r="365" spans="1:22" ht="9">
      <c r="A365" s="54">
        <v>5754</v>
      </c>
      <c r="B365" s="54" t="s">
        <v>371</v>
      </c>
      <c r="C365" s="54">
        <v>1688616</v>
      </c>
      <c r="D365" s="54">
        <v>1930000</v>
      </c>
      <c r="E365" s="54">
        <v>241384</v>
      </c>
      <c r="F365" s="54">
        <v>0.87493057</v>
      </c>
      <c r="G365" s="54">
        <v>0.12506943</v>
      </c>
      <c r="H365" s="54">
        <v>1984342</v>
      </c>
      <c r="I365" s="54">
        <v>295726</v>
      </c>
      <c r="J365" s="54">
        <v>0.85097025</v>
      </c>
      <c r="K365" s="54">
        <v>0.14902975</v>
      </c>
      <c r="L365" s="54">
        <v>861627</v>
      </c>
      <c r="M365" s="54">
        <v>-826989</v>
      </c>
      <c r="N365" s="54">
        <v>1.95979931</v>
      </c>
      <c r="O365" s="54">
        <v>-0.95979931</v>
      </c>
      <c r="P365" s="54">
        <v>1174</v>
      </c>
      <c r="Q365" s="54">
        <v>1174000</v>
      </c>
      <c r="R365" s="54">
        <v>11478893.14</v>
      </c>
      <c r="S365" s="54">
        <v>0</v>
      </c>
      <c r="T365" s="54">
        <v>1000</v>
      </c>
      <c r="U365" s="54">
        <v>9777.59</v>
      </c>
      <c r="V365" s="54">
        <v>0</v>
      </c>
    </row>
    <row r="366" spans="1:22" ht="9">
      <c r="A366" s="54">
        <v>126</v>
      </c>
      <c r="B366" s="54" t="s">
        <v>372</v>
      </c>
      <c r="C366" s="54">
        <v>651094</v>
      </c>
      <c r="D366" s="54">
        <v>1930000</v>
      </c>
      <c r="E366" s="54">
        <v>1278906</v>
      </c>
      <c r="F366" s="54">
        <v>0.3373544</v>
      </c>
      <c r="G366" s="54">
        <v>0.6626456</v>
      </c>
      <c r="H366" s="54">
        <v>1984342</v>
      </c>
      <c r="I366" s="54">
        <v>1333248</v>
      </c>
      <c r="J366" s="54">
        <v>0.32811582</v>
      </c>
      <c r="K366" s="54">
        <v>0.67188418</v>
      </c>
      <c r="L366" s="54">
        <v>861627</v>
      </c>
      <c r="M366" s="54">
        <v>210533</v>
      </c>
      <c r="N366" s="54">
        <v>0.75565645</v>
      </c>
      <c r="O366" s="54">
        <v>0.24434355</v>
      </c>
      <c r="P366" s="54">
        <v>906</v>
      </c>
      <c r="Q366" s="54">
        <v>906000</v>
      </c>
      <c r="R366" s="54">
        <v>9235764</v>
      </c>
      <c r="S366" s="54">
        <v>1421728.1</v>
      </c>
      <c r="T366" s="54">
        <v>1000</v>
      </c>
      <c r="U366" s="54">
        <v>10194</v>
      </c>
      <c r="V366" s="54">
        <v>1569.24</v>
      </c>
    </row>
    <row r="367" spans="1:22" ht="9">
      <c r="A367" s="54">
        <v>5780</v>
      </c>
      <c r="B367" s="54" t="s">
        <v>453</v>
      </c>
      <c r="C367" s="54">
        <v>1122191</v>
      </c>
      <c r="D367" s="54">
        <v>2895000</v>
      </c>
      <c r="E367" s="54">
        <v>1772809</v>
      </c>
      <c r="F367" s="54">
        <v>0.38763074</v>
      </c>
      <c r="G367" s="54">
        <v>0.61236926</v>
      </c>
      <c r="H367" s="54">
        <v>2976513</v>
      </c>
      <c r="I367" s="54">
        <v>1854322</v>
      </c>
      <c r="J367" s="54">
        <v>0.37701532</v>
      </c>
      <c r="K367" s="54">
        <v>0.62298468</v>
      </c>
      <c r="L367" s="54">
        <v>1292440</v>
      </c>
      <c r="M367" s="54">
        <v>170249</v>
      </c>
      <c r="N367" s="54">
        <v>0.86827319</v>
      </c>
      <c r="O367" s="54">
        <v>0.13172681</v>
      </c>
      <c r="P367" s="54">
        <v>432</v>
      </c>
      <c r="Q367" s="54">
        <v>432000</v>
      </c>
      <c r="R367" s="54">
        <v>4403808</v>
      </c>
      <c r="S367" s="54">
        <v>883931.06</v>
      </c>
      <c r="T367" s="54">
        <v>1000</v>
      </c>
      <c r="U367" s="54">
        <v>10194</v>
      </c>
      <c r="V367" s="54">
        <v>2046.14</v>
      </c>
    </row>
    <row r="368" spans="1:22" ht="9">
      <c r="A368" s="54">
        <v>4375</v>
      </c>
      <c r="B368" s="54" t="s">
        <v>373</v>
      </c>
      <c r="C368" s="54">
        <v>789905</v>
      </c>
      <c r="D368" s="54">
        <v>1930000</v>
      </c>
      <c r="E368" s="54">
        <v>1140095</v>
      </c>
      <c r="F368" s="54">
        <v>0.4092772</v>
      </c>
      <c r="G368" s="54">
        <v>0.5907228</v>
      </c>
      <c r="H368" s="54">
        <v>1984342</v>
      </c>
      <c r="I368" s="54">
        <v>1194437</v>
      </c>
      <c r="J368" s="54">
        <v>0.39806898</v>
      </c>
      <c r="K368" s="54">
        <v>0.60193102</v>
      </c>
      <c r="L368" s="54">
        <v>861627</v>
      </c>
      <c r="M368" s="54">
        <v>71722</v>
      </c>
      <c r="N368" s="54">
        <v>0.9167598</v>
      </c>
      <c r="O368" s="54">
        <v>0.0832402</v>
      </c>
      <c r="P368" s="54">
        <v>635</v>
      </c>
      <c r="Q368" s="54">
        <v>635000</v>
      </c>
      <c r="R368" s="54">
        <v>5918630.19</v>
      </c>
      <c r="S368" s="54">
        <v>0</v>
      </c>
      <c r="T368" s="54">
        <v>1000</v>
      </c>
      <c r="U368" s="54">
        <v>9320.68</v>
      </c>
      <c r="V368" s="54">
        <v>0</v>
      </c>
    </row>
    <row r="369" spans="1:22" ht="9">
      <c r="A369" s="54">
        <v>5810</v>
      </c>
      <c r="B369" s="54" t="s">
        <v>374</v>
      </c>
      <c r="C369" s="54">
        <v>1582493</v>
      </c>
      <c r="D369" s="54">
        <v>1930000</v>
      </c>
      <c r="E369" s="54">
        <v>347507</v>
      </c>
      <c r="F369" s="54">
        <v>0.81994456</v>
      </c>
      <c r="G369" s="54">
        <v>0.18005544</v>
      </c>
      <c r="H369" s="54">
        <v>1984342</v>
      </c>
      <c r="I369" s="54">
        <v>401849</v>
      </c>
      <c r="J369" s="54">
        <v>0.79749005</v>
      </c>
      <c r="K369" s="54">
        <v>0.20250995</v>
      </c>
      <c r="L369" s="54">
        <v>861627</v>
      </c>
      <c r="M369" s="54">
        <v>-720866</v>
      </c>
      <c r="N369" s="54">
        <v>1.83663349</v>
      </c>
      <c r="O369" s="54">
        <v>-0.83663349</v>
      </c>
      <c r="P369" s="54">
        <v>458</v>
      </c>
      <c r="Q369" s="54">
        <v>458000</v>
      </c>
      <c r="R369" s="54">
        <v>4668852</v>
      </c>
      <c r="S369" s="54">
        <v>176813.64</v>
      </c>
      <c r="T369" s="54">
        <v>1000</v>
      </c>
      <c r="U369" s="54">
        <v>10194</v>
      </c>
      <c r="V369" s="54">
        <v>386.06</v>
      </c>
    </row>
    <row r="370" spans="1:22" ht="9">
      <c r="A370" s="54">
        <v>5817</v>
      </c>
      <c r="B370" s="54" t="s">
        <v>375</v>
      </c>
      <c r="C370" s="54">
        <v>2045009</v>
      </c>
      <c r="D370" s="54">
        <v>2895000</v>
      </c>
      <c r="E370" s="54">
        <v>849991</v>
      </c>
      <c r="F370" s="54">
        <v>0.70639344</v>
      </c>
      <c r="G370" s="54">
        <v>0.29360656</v>
      </c>
      <c r="H370" s="54">
        <v>2976513</v>
      </c>
      <c r="I370" s="54">
        <v>931504</v>
      </c>
      <c r="J370" s="54">
        <v>0.68704857</v>
      </c>
      <c r="K370" s="54">
        <v>0.31295143</v>
      </c>
      <c r="L370" s="54">
        <v>1292440</v>
      </c>
      <c r="M370" s="54">
        <v>-752569</v>
      </c>
      <c r="N370" s="54">
        <v>1.58228544</v>
      </c>
      <c r="O370" s="54">
        <v>-0.58228544</v>
      </c>
      <c r="P370" s="54">
        <v>367</v>
      </c>
      <c r="Q370" s="54">
        <v>367000</v>
      </c>
      <c r="R370" s="54">
        <v>3741198</v>
      </c>
      <c r="S370" s="54">
        <v>910252.17</v>
      </c>
      <c r="T370" s="54">
        <v>1000</v>
      </c>
      <c r="U370" s="54">
        <v>10194</v>
      </c>
      <c r="V370" s="54">
        <v>2480.25</v>
      </c>
    </row>
    <row r="371" spans="1:22" ht="9">
      <c r="A371" s="54">
        <v>5824</v>
      </c>
      <c r="B371" s="54" t="s">
        <v>376</v>
      </c>
      <c r="C371" s="54">
        <v>450941</v>
      </c>
      <c r="D371" s="54">
        <v>1930000</v>
      </c>
      <c r="E371" s="54">
        <v>1479059</v>
      </c>
      <c r="F371" s="54">
        <v>0.23364819</v>
      </c>
      <c r="G371" s="54">
        <v>0.76635181</v>
      </c>
      <c r="H371" s="54">
        <v>1984342</v>
      </c>
      <c r="I371" s="54">
        <v>1533401</v>
      </c>
      <c r="J371" s="54">
        <v>0.22724964</v>
      </c>
      <c r="K371" s="54">
        <v>0.77275036</v>
      </c>
      <c r="L371" s="54">
        <v>861627</v>
      </c>
      <c r="M371" s="54">
        <v>410686</v>
      </c>
      <c r="N371" s="54">
        <v>0.52335988</v>
      </c>
      <c r="O371" s="54">
        <v>0.47664012</v>
      </c>
      <c r="P371" s="54">
        <v>1735</v>
      </c>
      <c r="Q371" s="54">
        <v>1735000</v>
      </c>
      <c r="R371" s="54">
        <v>17412568.32</v>
      </c>
      <c r="S371" s="54">
        <v>0</v>
      </c>
      <c r="T371" s="54">
        <v>1000</v>
      </c>
      <c r="U371" s="54">
        <v>10036.06</v>
      </c>
      <c r="V371" s="54">
        <v>0</v>
      </c>
    </row>
    <row r="372" spans="1:22" ht="9">
      <c r="A372" s="54">
        <v>5859</v>
      </c>
      <c r="B372" s="54" t="s">
        <v>377</v>
      </c>
      <c r="C372" s="54">
        <v>869826</v>
      </c>
      <c r="D372" s="54">
        <v>2895000</v>
      </c>
      <c r="E372" s="54">
        <v>2025174</v>
      </c>
      <c r="F372" s="54">
        <v>0.30045803</v>
      </c>
      <c r="G372" s="54">
        <v>0.69954197</v>
      </c>
      <c r="H372" s="54">
        <v>2976513</v>
      </c>
      <c r="I372" s="54">
        <v>2106687</v>
      </c>
      <c r="J372" s="54">
        <v>0.29222987</v>
      </c>
      <c r="K372" s="54">
        <v>0.70777013</v>
      </c>
      <c r="L372" s="54">
        <v>1292440</v>
      </c>
      <c r="M372" s="54">
        <v>422614</v>
      </c>
      <c r="N372" s="54">
        <v>0.67301074</v>
      </c>
      <c r="O372" s="54">
        <v>0.32698926</v>
      </c>
      <c r="P372" s="54">
        <v>620</v>
      </c>
      <c r="Q372" s="54">
        <v>620000</v>
      </c>
      <c r="R372" s="54">
        <v>6320280</v>
      </c>
      <c r="S372" s="54">
        <v>1175137.23</v>
      </c>
      <c r="T372" s="54">
        <v>1000</v>
      </c>
      <c r="U372" s="54">
        <v>10194</v>
      </c>
      <c r="V372" s="54">
        <v>1895.38</v>
      </c>
    </row>
    <row r="373" spans="1:22" ht="9">
      <c r="A373" s="54">
        <v>5852</v>
      </c>
      <c r="B373" s="54" t="s">
        <v>378</v>
      </c>
      <c r="C373" s="54">
        <v>2810592</v>
      </c>
      <c r="D373" s="54">
        <v>5790000</v>
      </c>
      <c r="E373" s="54">
        <v>2979408</v>
      </c>
      <c r="F373" s="54">
        <v>0.48542176</v>
      </c>
      <c r="G373" s="54">
        <v>0.51457824</v>
      </c>
      <c r="H373" s="54">
        <v>5953026</v>
      </c>
      <c r="I373" s="54">
        <v>3142434</v>
      </c>
      <c r="J373" s="54">
        <v>0.47212829</v>
      </c>
      <c r="K373" s="54">
        <v>0.52787171</v>
      </c>
      <c r="L373" s="54">
        <v>2584881</v>
      </c>
      <c r="M373" s="54">
        <v>-225711</v>
      </c>
      <c r="N373" s="54">
        <v>1.08731969</v>
      </c>
      <c r="O373" s="54">
        <v>-0.08731969</v>
      </c>
      <c r="P373" s="54">
        <v>711</v>
      </c>
      <c r="Q373" s="54">
        <v>711000</v>
      </c>
      <c r="R373" s="54">
        <v>7247934</v>
      </c>
      <c r="S373" s="54">
        <v>1915597.9</v>
      </c>
      <c r="T373" s="54">
        <v>1000</v>
      </c>
      <c r="U373" s="54">
        <v>10194</v>
      </c>
      <c r="V373" s="54">
        <v>2694.23</v>
      </c>
    </row>
    <row r="374" spans="1:22" ht="9">
      <c r="A374" s="54">
        <v>238</v>
      </c>
      <c r="B374" s="54" t="s">
        <v>379</v>
      </c>
      <c r="C374" s="54">
        <v>1615026</v>
      </c>
      <c r="D374" s="54">
        <v>1930000</v>
      </c>
      <c r="E374" s="54">
        <v>314974</v>
      </c>
      <c r="F374" s="54">
        <v>0.83680104</v>
      </c>
      <c r="G374" s="54">
        <v>0.16319896</v>
      </c>
      <c r="H374" s="54">
        <v>1984342</v>
      </c>
      <c r="I374" s="54">
        <v>369316</v>
      </c>
      <c r="J374" s="54">
        <v>0.8138849</v>
      </c>
      <c r="K374" s="54">
        <v>0.1861151</v>
      </c>
      <c r="L374" s="54">
        <v>861627</v>
      </c>
      <c r="M374" s="54">
        <v>-753399</v>
      </c>
      <c r="N374" s="54">
        <v>1.87439112</v>
      </c>
      <c r="O374" s="54">
        <v>-0.87439112</v>
      </c>
      <c r="P374" s="54">
        <v>1024</v>
      </c>
      <c r="Q374" s="54">
        <v>1024000</v>
      </c>
      <c r="R374" s="54">
        <v>10438656</v>
      </c>
      <c r="S374" s="54">
        <v>840676.34</v>
      </c>
      <c r="T374" s="54">
        <v>1000</v>
      </c>
      <c r="U374" s="54">
        <v>10194</v>
      </c>
      <c r="V374" s="54">
        <v>820.97</v>
      </c>
    </row>
    <row r="375" spans="1:22" ht="9">
      <c r="A375" s="54">
        <v>5866</v>
      </c>
      <c r="B375" s="54" t="s">
        <v>380</v>
      </c>
      <c r="C375" s="54">
        <v>842259</v>
      </c>
      <c r="D375" s="54">
        <v>1930000</v>
      </c>
      <c r="E375" s="54">
        <v>1087741</v>
      </c>
      <c r="F375" s="54">
        <v>0.43640363</v>
      </c>
      <c r="G375" s="54">
        <v>0.56359637</v>
      </c>
      <c r="H375" s="54">
        <v>1984342</v>
      </c>
      <c r="I375" s="54">
        <v>1142083</v>
      </c>
      <c r="J375" s="54">
        <v>0.42445254</v>
      </c>
      <c r="K375" s="54">
        <v>0.57554746</v>
      </c>
      <c r="L375" s="54">
        <v>861627</v>
      </c>
      <c r="M375" s="54">
        <v>19368</v>
      </c>
      <c r="N375" s="54">
        <v>0.9775216</v>
      </c>
      <c r="O375" s="54">
        <v>0.0224784</v>
      </c>
      <c r="P375" s="54">
        <v>952</v>
      </c>
      <c r="Q375" s="54">
        <v>952000</v>
      </c>
      <c r="R375" s="54">
        <v>8893058.32</v>
      </c>
      <c r="S375" s="54">
        <v>0</v>
      </c>
      <c r="T375" s="54">
        <v>1000</v>
      </c>
      <c r="U375" s="54">
        <v>9341.45</v>
      </c>
      <c r="V375" s="54">
        <v>0</v>
      </c>
    </row>
    <row r="376" spans="1:22" ht="9">
      <c r="A376" s="54">
        <v>5901</v>
      </c>
      <c r="B376" s="54" t="s">
        <v>381</v>
      </c>
      <c r="C376" s="54">
        <v>1046973</v>
      </c>
      <c r="D376" s="54">
        <v>1930000</v>
      </c>
      <c r="E376" s="54">
        <v>883027</v>
      </c>
      <c r="F376" s="54">
        <v>0.54247306</v>
      </c>
      <c r="G376" s="54">
        <v>0.45752694</v>
      </c>
      <c r="H376" s="54">
        <v>1984342</v>
      </c>
      <c r="I376" s="54">
        <v>937369</v>
      </c>
      <c r="J376" s="54">
        <v>0.52761722</v>
      </c>
      <c r="K376" s="54">
        <v>0.47238278</v>
      </c>
      <c r="L376" s="54">
        <v>861627</v>
      </c>
      <c r="M376" s="54">
        <v>-185346</v>
      </c>
      <c r="N376" s="54">
        <v>1.21511164</v>
      </c>
      <c r="O376" s="54">
        <v>-0.21511164</v>
      </c>
      <c r="P376" s="54">
        <v>5753</v>
      </c>
      <c r="Q376" s="54">
        <v>5753000</v>
      </c>
      <c r="R376" s="54">
        <v>58646082</v>
      </c>
      <c r="S376" s="54">
        <v>21465498.92</v>
      </c>
      <c r="T376" s="54">
        <v>1000</v>
      </c>
      <c r="U376" s="54">
        <v>10194</v>
      </c>
      <c r="V376" s="54">
        <v>3731.18</v>
      </c>
    </row>
    <row r="377" spans="1:22" ht="9">
      <c r="A377" s="54">
        <v>5985</v>
      </c>
      <c r="B377" s="54" t="s">
        <v>382</v>
      </c>
      <c r="C377" s="54">
        <v>692380</v>
      </c>
      <c r="D377" s="54">
        <v>1930000</v>
      </c>
      <c r="E377" s="54">
        <v>1237620</v>
      </c>
      <c r="F377" s="54">
        <v>0.35874611</v>
      </c>
      <c r="G377" s="54">
        <v>0.64125389</v>
      </c>
      <c r="H377" s="54">
        <v>1984342</v>
      </c>
      <c r="I377" s="54">
        <v>1291962</v>
      </c>
      <c r="J377" s="54">
        <v>0.34892171</v>
      </c>
      <c r="K377" s="54">
        <v>0.65107829</v>
      </c>
      <c r="L377" s="54">
        <v>861627</v>
      </c>
      <c r="M377" s="54">
        <v>169247</v>
      </c>
      <c r="N377" s="54">
        <v>0.80357278</v>
      </c>
      <c r="O377" s="54">
        <v>0.19642722</v>
      </c>
      <c r="P377" s="54">
        <v>1120</v>
      </c>
      <c r="Q377" s="54">
        <v>1120000</v>
      </c>
      <c r="R377" s="54">
        <v>11417280</v>
      </c>
      <c r="S377" s="54">
        <v>856440.29</v>
      </c>
      <c r="T377" s="54">
        <v>1000</v>
      </c>
      <c r="U377" s="54">
        <v>10194</v>
      </c>
      <c r="V377" s="54">
        <v>764.68</v>
      </c>
    </row>
    <row r="378" spans="1:22" ht="9">
      <c r="A378" s="54">
        <v>5992</v>
      </c>
      <c r="B378" s="54" t="s">
        <v>383</v>
      </c>
      <c r="C378" s="54">
        <v>2592944</v>
      </c>
      <c r="D378" s="54">
        <v>1930000</v>
      </c>
      <c r="E378" s="54">
        <v>-662944</v>
      </c>
      <c r="F378" s="54">
        <v>1.3434943</v>
      </c>
      <c r="G378" s="54">
        <v>-0.3434943</v>
      </c>
      <c r="H378" s="54">
        <v>1984342</v>
      </c>
      <c r="I378" s="54">
        <v>-608602</v>
      </c>
      <c r="J378" s="54">
        <v>1.30670217</v>
      </c>
      <c r="K378" s="54">
        <v>-0.30670217</v>
      </c>
      <c r="L378" s="54">
        <v>861627</v>
      </c>
      <c r="M378" s="54">
        <v>-1731317</v>
      </c>
      <c r="N378" s="54">
        <v>3.00935788</v>
      </c>
      <c r="O378" s="54">
        <v>-2.00935788</v>
      </c>
      <c r="P378" s="54">
        <v>407</v>
      </c>
      <c r="Q378" s="54">
        <v>407000</v>
      </c>
      <c r="R378" s="54">
        <v>4148958</v>
      </c>
      <c r="S378" s="54">
        <v>554631.38</v>
      </c>
      <c r="T378" s="54">
        <v>1000</v>
      </c>
      <c r="U378" s="54">
        <v>10194</v>
      </c>
      <c r="V378" s="54">
        <v>1362.73</v>
      </c>
    </row>
    <row r="379" spans="1:22" ht="9">
      <c r="A379" s="54">
        <v>6022</v>
      </c>
      <c r="B379" s="54" t="s">
        <v>384</v>
      </c>
      <c r="C379" s="54">
        <v>1287855</v>
      </c>
      <c r="D379" s="54">
        <v>2895000</v>
      </c>
      <c r="E379" s="54">
        <v>1607145</v>
      </c>
      <c r="F379" s="54">
        <v>0.44485492</v>
      </c>
      <c r="G379" s="54">
        <v>0.55514508</v>
      </c>
      <c r="H379" s="54">
        <v>2976513</v>
      </c>
      <c r="I379" s="54">
        <v>1688658</v>
      </c>
      <c r="J379" s="54">
        <v>0.43267239</v>
      </c>
      <c r="K379" s="54">
        <v>0.56732761</v>
      </c>
      <c r="L379" s="54">
        <v>1292440</v>
      </c>
      <c r="M379" s="54">
        <v>4585</v>
      </c>
      <c r="N379" s="54">
        <v>0.99645245</v>
      </c>
      <c r="O379" s="54">
        <v>0.00354755</v>
      </c>
      <c r="P379" s="54">
        <v>410</v>
      </c>
      <c r="Q379" s="54">
        <v>410000</v>
      </c>
      <c r="R379" s="54">
        <v>4179540</v>
      </c>
      <c r="S379" s="54">
        <v>79164.98</v>
      </c>
      <c r="T379" s="54">
        <v>1000</v>
      </c>
      <c r="U379" s="54">
        <v>10194</v>
      </c>
      <c r="V379" s="54">
        <v>193.09</v>
      </c>
    </row>
    <row r="380" spans="1:22" ht="9">
      <c r="A380" s="54">
        <v>6027</v>
      </c>
      <c r="B380" s="54" t="s">
        <v>385</v>
      </c>
      <c r="C380" s="54">
        <v>800848</v>
      </c>
      <c r="D380" s="54">
        <v>1930000</v>
      </c>
      <c r="E380" s="54">
        <v>1129152</v>
      </c>
      <c r="F380" s="54">
        <v>0.41494715</v>
      </c>
      <c r="G380" s="54">
        <v>0.58505285</v>
      </c>
      <c r="H380" s="54">
        <v>1984342</v>
      </c>
      <c r="I380" s="54">
        <v>1183494</v>
      </c>
      <c r="J380" s="54">
        <v>0.40358366</v>
      </c>
      <c r="K380" s="54">
        <v>0.59641634</v>
      </c>
      <c r="L380" s="54">
        <v>861627</v>
      </c>
      <c r="M380" s="54">
        <v>60779</v>
      </c>
      <c r="N380" s="54">
        <v>0.9294602</v>
      </c>
      <c r="O380" s="54">
        <v>0.0705398</v>
      </c>
      <c r="P380" s="54">
        <v>502</v>
      </c>
      <c r="Q380" s="54">
        <v>502000</v>
      </c>
      <c r="R380" s="54">
        <v>5117388</v>
      </c>
      <c r="S380" s="54">
        <v>268511.29</v>
      </c>
      <c r="T380" s="54">
        <v>1000</v>
      </c>
      <c r="U380" s="54">
        <v>10194</v>
      </c>
      <c r="V380" s="54">
        <v>534.88</v>
      </c>
    </row>
    <row r="381" spans="1:22" ht="9">
      <c r="A381" s="54">
        <v>6069</v>
      </c>
      <c r="B381" s="54" t="s">
        <v>386</v>
      </c>
      <c r="C381" s="54">
        <v>6094140</v>
      </c>
      <c r="D381" s="54">
        <v>1930000</v>
      </c>
      <c r="E381" s="54">
        <v>-4164140</v>
      </c>
      <c r="F381" s="54">
        <v>3.15758549</v>
      </c>
      <c r="G381" s="54">
        <v>-2.15758549</v>
      </c>
      <c r="H381" s="54">
        <v>1984342</v>
      </c>
      <c r="I381" s="54">
        <v>-4109798</v>
      </c>
      <c r="J381" s="54">
        <v>3.07111375</v>
      </c>
      <c r="K381" s="54">
        <v>-2.07111375</v>
      </c>
      <c r="L381" s="54">
        <v>861627</v>
      </c>
      <c r="M381" s="54">
        <v>-5232513</v>
      </c>
      <c r="N381" s="54">
        <v>7.0728285</v>
      </c>
      <c r="O381" s="54">
        <v>-6.0728285</v>
      </c>
      <c r="P381" s="54">
        <v>62</v>
      </c>
      <c r="Q381" s="54">
        <v>62000</v>
      </c>
      <c r="R381" s="54">
        <v>632028</v>
      </c>
      <c r="S381" s="54">
        <v>924538.42</v>
      </c>
      <c r="T381" s="54">
        <v>1000</v>
      </c>
      <c r="U381" s="54">
        <v>10194</v>
      </c>
      <c r="V381" s="54">
        <v>14911.91</v>
      </c>
    </row>
    <row r="382" spans="1:22" ht="9">
      <c r="A382" s="54">
        <v>6104</v>
      </c>
      <c r="B382" s="54" t="s">
        <v>387</v>
      </c>
      <c r="C382" s="54">
        <v>1333175</v>
      </c>
      <c r="D382" s="54">
        <v>2895000</v>
      </c>
      <c r="E382" s="54">
        <v>1561825</v>
      </c>
      <c r="F382" s="54">
        <v>0.4605095</v>
      </c>
      <c r="G382" s="54">
        <v>0.5394905</v>
      </c>
      <c r="H382" s="54">
        <v>2976513</v>
      </c>
      <c r="I382" s="54">
        <v>1643338</v>
      </c>
      <c r="J382" s="54">
        <v>0.44789826</v>
      </c>
      <c r="K382" s="54">
        <v>0.55210174</v>
      </c>
      <c r="L382" s="54">
        <v>1292440</v>
      </c>
      <c r="M382" s="54">
        <v>-40735</v>
      </c>
      <c r="N382" s="54">
        <v>1.0315179</v>
      </c>
      <c r="O382" s="54">
        <v>-0.0315179</v>
      </c>
      <c r="P382" s="54">
        <v>179</v>
      </c>
      <c r="Q382" s="54">
        <v>179000</v>
      </c>
      <c r="R382" s="54">
        <v>1824726</v>
      </c>
      <c r="S382" s="54">
        <v>224699.46</v>
      </c>
      <c r="T382" s="54">
        <v>1000</v>
      </c>
      <c r="U382" s="54">
        <v>10194</v>
      </c>
      <c r="V382" s="54">
        <v>1255.3</v>
      </c>
    </row>
    <row r="383" spans="1:22" ht="9">
      <c r="A383" s="54">
        <v>6113</v>
      </c>
      <c r="B383" s="54" t="s">
        <v>388</v>
      </c>
      <c r="C383" s="54">
        <v>1250014</v>
      </c>
      <c r="D383" s="54">
        <v>2895000</v>
      </c>
      <c r="E383" s="54">
        <v>1644986</v>
      </c>
      <c r="F383" s="54">
        <v>0.43178377</v>
      </c>
      <c r="G383" s="54">
        <v>0.56821623</v>
      </c>
      <c r="H383" s="54">
        <v>2976513</v>
      </c>
      <c r="I383" s="54">
        <v>1726499</v>
      </c>
      <c r="J383" s="54">
        <v>0.41995919</v>
      </c>
      <c r="K383" s="54">
        <v>0.58004081</v>
      </c>
      <c r="L383" s="54">
        <v>1292440</v>
      </c>
      <c r="M383" s="54">
        <v>42426</v>
      </c>
      <c r="N383" s="54">
        <v>0.96717372</v>
      </c>
      <c r="O383" s="54">
        <v>0.03282628</v>
      </c>
      <c r="P383" s="54">
        <v>1401</v>
      </c>
      <c r="Q383" s="54">
        <v>1401000</v>
      </c>
      <c r="R383" s="54">
        <v>14281794</v>
      </c>
      <c r="S383" s="54">
        <v>4616627.61</v>
      </c>
      <c r="T383" s="54">
        <v>1000</v>
      </c>
      <c r="U383" s="54">
        <v>10194</v>
      </c>
      <c r="V383" s="54">
        <v>3295.24</v>
      </c>
    </row>
    <row r="384" spans="1:22" ht="9">
      <c r="A384" s="54">
        <v>6083</v>
      </c>
      <c r="B384" s="54" t="s">
        <v>389</v>
      </c>
      <c r="C384" s="54">
        <v>2542751</v>
      </c>
      <c r="D384" s="54">
        <v>5790000</v>
      </c>
      <c r="E384" s="54">
        <v>3247249</v>
      </c>
      <c r="F384" s="54">
        <v>0.43916252</v>
      </c>
      <c r="G384" s="54">
        <v>0.56083748</v>
      </c>
      <c r="H384" s="54">
        <v>5953026</v>
      </c>
      <c r="I384" s="54">
        <v>3410275</v>
      </c>
      <c r="J384" s="54">
        <v>0.42713588</v>
      </c>
      <c r="K384" s="54">
        <v>0.57286412</v>
      </c>
      <c r="L384" s="54">
        <v>2584881</v>
      </c>
      <c r="M384" s="54">
        <v>42130</v>
      </c>
      <c r="N384" s="54">
        <v>0.98370138</v>
      </c>
      <c r="O384" s="54">
        <v>0.01629862</v>
      </c>
      <c r="P384" s="54">
        <v>978</v>
      </c>
      <c r="Q384" s="54">
        <v>978000</v>
      </c>
      <c r="R384" s="54">
        <v>9969732</v>
      </c>
      <c r="S384" s="54">
        <v>5311381.45</v>
      </c>
      <c r="T384" s="54">
        <v>1000</v>
      </c>
      <c r="U384" s="54">
        <v>10194</v>
      </c>
      <c r="V384" s="54">
        <v>5430.86</v>
      </c>
    </row>
    <row r="385" spans="1:22" ht="9">
      <c r="A385" s="54">
        <v>6118</v>
      </c>
      <c r="B385" s="54" t="s">
        <v>390</v>
      </c>
      <c r="C385" s="54">
        <v>731865</v>
      </c>
      <c r="D385" s="54">
        <v>1930000</v>
      </c>
      <c r="E385" s="54">
        <v>1198135</v>
      </c>
      <c r="F385" s="54">
        <v>0.37920466</v>
      </c>
      <c r="G385" s="54">
        <v>0.62079534</v>
      </c>
      <c r="H385" s="54">
        <v>1984342</v>
      </c>
      <c r="I385" s="54">
        <v>1252477</v>
      </c>
      <c r="J385" s="54">
        <v>0.36881999</v>
      </c>
      <c r="K385" s="54">
        <v>0.63118001</v>
      </c>
      <c r="L385" s="54">
        <v>861627</v>
      </c>
      <c r="M385" s="54">
        <v>129762</v>
      </c>
      <c r="N385" s="54">
        <v>0.84939887</v>
      </c>
      <c r="O385" s="54">
        <v>0.15060113</v>
      </c>
      <c r="P385" s="54">
        <v>805</v>
      </c>
      <c r="Q385" s="54">
        <v>805000</v>
      </c>
      <c r="R385" s="54">
        <v>8206170</v>
      </c>
      <c r="S385" s="54">
        <v>1790965.58</v>
      </c>
      <c r="T385" s="54">
        <v>1000</v>
      </c>
      <c r="U385" s="54">
        <v>10194</v>
      </c>
      <c r="V385" s="54">
        <v>2224.8</v>
      </c>
    </row>
    <row r="386" spans="1:22" ht="9">
      <c r="A386" s="54">
        <v>6125</v>
      </c>
      <c r="B386" s="54" t="s">
        <v>391</v>
      </c>
      <c r="C386" s="54">
        <v>744185</v>
      </c>
      <c r="D386" s="54">
        <v>1930000</v>
      </c>
      <c r="E386" s="54">
        <v>1185815</v>
      </c>
      <c r="F386" s="54">
        <v>0.38558808</v>
      </c>
      <c r="G386" s="54">
        <v>0.61441192</v>
      </c>
      <c r="H386" s="54">
        <v>1984342</v>
      </c>
      <c r="I386" s="54">
        <v>1240157</v>
      </c>
      <c r="J386" s="54">
        <v>0.3750286</v>
      </c>
      <c r="K386" s="54">
        <v>0.6249714</v>
      </c>
      <c r="L386" s="54">
        <v>861627</v>
      </c>
      <c r="M386" s="54">
        <v>117442</v>
      </c>
      <c r="N386" s="54">
        <v>0.8636974</v>
      </c>
      <c r="O386" s="54">
        <v>0.1363026</v>
      </c>
      <c r="P386" s="54">
        <v>3736</v>
      </c>
      <c r="Q386" s="54">
        <v>3736000</v>
      </c>
      <c r="R386" s="54">
        <v>38084784</v>
      </c>
      <c r="S386" s="54">
        <v>2918492.75</v>
      </c>
      <c r="T386" s="54">
        <v>1000</v>
      </c>
      <c r="U386" s="54">
        <v>10194</v>
      </c>
      <c r="V386" s="54">
        <v>781.18</v>
      </c>
    </row>
    <row r="387" spans="1:22" ht="9">
      <c r="A387" s="54">
        <v>6174</v>
      </c>
      <c r="B387" s="54" t="s">
        <v>392</v>
      </c>
      <c r="C387" s="54">
        <v>1099885</v>
      </c>
      <c r="D387" s="54">
        <v>1930000</v>
      </c>
      <c r="E387" s="54">
        <v>830115</v>
      </c>
      <c r="F387" s="54">
        <v>0.5698886</v>
      </c>
      <c r="G387" s="54">
        <v>0.4301114</v>
      </c>
      <c r="H387" s="54">
        <v>1984342</v>
      </c>
      <c r="I387" s="54">
        <v>884457</v>
      </c>
      <c r="J387" s="54">
        <v>0.55428197</v>
      </c>
      <c r="K387" s="54">
        <v>0.44571803</v>
      </c>
      <c r="L387" s="54">
        <v>861627</v>
      </c>
      <c r="M387" s="54">
        <v>-238258</v>
      </c>
      <c r="N387" s="54">
        <v>1.27652105</v>
      </c>
      <c r="O387" s="54">
        <v>-0.27652105</v>
      </c>
      <c r="P387" s="54">
        <v>12077</v>
      </c>
      <c r="Q387" s="54">
        <v>12077000</v>
      </c>
      <c r="R387" s="54">
        <v>119805541</v>
      </c>
      <c r="S387" s="54">
        <v>0</v>
      </c>
      <c r="T387" s="54">
        <v>1000</v>
      </c>
      <c r="U387" s="54">
        <v>9920.14</v>
      </c>
      <c r="V387" s="54">
        <v>0</v>
      </c>
    </row>
    <row r="388" spans="1:22" ht="9">
      <c r="A388" s="54">
        <v>6181</v>
      </c>
      <c r="B388" s="54" t="s">
        <v>393</v>
      </c>
      <c r="C388" s="54">
        <v>928241</v>
      </c>
      <c r="D388" s="54">
        <v>1930000</v>
      </c>
      <c r="E388" s="54">
        <v>1001759</v>
      </c>
      <c r="F388" s="54">
        <v>0.48095389</v>
      </c>
      <c r="G388" s="54">
        <v>0.51904611</v>
      </c>
      <c r="H388" s="54">
        <v>1984342</v>
      </c>
      <c r="I388" s="54">
        <v>1056101</v>
      </c>
      <c r="J388" s="54">
        <v>0.46778277</v>
      </c>
      <c r="K388" s="54">
        <v>0.53221723</v>
      </c>
      <c r="L388" s="54">
        <v>861627</v>
      </c>
      <c r="M388" s="54">
        <v>-66614</v>
      </c>
      <c r="N388" s="54">
        <v>1.07731188</v>
      </c>
      <c r="O388" s="54">
        <v>-0.07731188</v>
      </c>
      <c r="P388" s="54">
        <v>4300</v>
      </c>
      <c r="Q388" s="54">
        <v>4300000</v>
      </c>
      <c r="R388" s="54">
        <v>43834200</v>
      </c>
      <c r="S388" s="54">
        <v>8914651.7</v>
      </c>
      <c r="T388" s="54">
        <v>1000</v>
      </c>
      <c r="U388" s="54">
        <v>10194</v>
      </c>
      <c r="V388" s="54">
        <v>2073.17</v>
      </c>
    </row>
    <row r="389" spans="1:22" ht="9">
      <c r="A389" s="54">
        <v>6195</v>
      </c>
      <c r="B389" s="54" t="s">
        <v>394</v>
      </c>
      <c r="C389" s="54">
        <v>946356</v>
      </c>
      <c r="D389" s="54">
        <v>1930000</v>
      </c>
      <c r="E389" s="54">
        <v>983644</v>
      </c>
      <c r="F389" s="54">
        <v>0.4903399</v>
      </c>
      <c r="G389" s="54">
        <v>0.5096601</v>
      </c>
      <c r="H389" s="54">
        <v>1984342</v>
      </c>
      <c r="I389" s="54">
        <v>1037986</v>
      </c>
      <c r="J389" s="54">
        <v>0.47691174</v>
      </c>
      <c r="K389" s="54">
        <v>0.52308826</v>
      </c>
      <c r="L389" s="54">
        <v>861627</v>
      </c>
      <c r="M389" s="54">
        <v>-84729</v>
      </c>
      <c r="N389" s="54">
        <v>1.09833605</v>
      </c>
      <c r="O389" s="54">
        <v>-0.09833605</v>
      </c>
      <c r="P389" s="54">
        <v>2137</v>
      </c>
      <c r="Q389" s="54">
        <v>2137000</v>
      </c>
      <c r="R389" s="54">
        <v>21067499.44</v>
      </c>
      <c r="S389" s="54">
        <v>0</v>
      </c>
      <c r="T389" s="54">
        <v>1000</v>
      </c>
      <c r="U389" s="54">
        <v>9858.45</v>
      </c>
      <c r="V389" s="54">
        <v>0</v>
      </c>
    </row>
    <row r="390" spans="1:22" ht="9">
      <c r="A390" s="54">
        <v>6216</v>
      </c>
      <c r="B390" s="54" t="s">
        <v>395</v>
      </c>
      <c r="C390" s="54">
        <v>632226</v>
      </c>
      <c r="D390" s="54">
        <v>1930000</v>
      </c>
      <c r="E390" s="54">
        <v>1297774</v>
      </c>
      <c r="F390" s="54">
        <v>0.32757824</v>
      </c>
      <c r="G390" s="54">
        <v>0.67242176</v>
      </c>
      <c r="H390" s="54">
        <v>1984342</v>
      </c>
      <c r="I390" s="54">
        <v>1352116</v>
      </c>
      <c r="J390" s="54">
        <v>0.31860738</v>
      </c>
      <c r="K390" s="54">
        <v>0.68139262</v>
      </c>
      <c r="L390" s="54">
        <v>861627</v>
      </c>
      <c r="M390" s="54">
        <v>229401</v>
      </c>
      <c r="N390" s="54">
        <v>0.73375834</v>
      </c>
      <c r="O390" s="54">
        <v>0.26624166</v>
      </c>
      <c r="P390" s="54">
        <v>2181</v>
      </c>
      <c r="Q390" s="54">
        <v>2181000</v>
      </c>
      <c r="R390" s="54">
        <v>22233114</v>
      </c>
      <c r="S390" s="54">
        <v>359568.12</v>
      </c>
      <c r="T390" s="54">
        <v>1000</v>
      </c>
      <c r="U390" s="54">
        <v>10194</v>
      </c>
      <c r="V390" s="54">
        <v>164.86</v>
      </c>
    </row>
    <row r="391" spans="1:22" ht="9">
      <c r="A391" s="54">
        <v>6223</v>
      </c>
      <c r="B391" s="54" t="s">
        <v>396</v>
      </c>
      <c r="C391" s="54">
        <v>615843</v>
      </c>
      <c r="D391" s="54">
        <v>1930000</v>
      </c>
      <c r="E391" s="54">
        <v>1314157</v>
      </c>
      <c r="F391" s="54">
        <v>0.31908964</v>
      </c>
      <c r="G391" s="54">
        <v>0.68091036</v>
      </c>
      <c r="H391" s="54">
        <v>1984342</v>
      </c>
      <c r="I391" s="54">
        <v>1368499</v>
      </c>
      <c r="J391" s="54">
        <v>0.31035124</v>
      </c>
      <c r="K391" s="54">
        <v>0.68964876</v>
      </c>
      <c r="L391" s="54">
        <v>861627</v>
      </c>
      <c r="M391" s="54">
        <v>245784</v>
      </c>
      <c r="N391" s="54">
        <v>0.71474432</v>
      </c>
      <c r="O391" s="54">
        <v>0.28525568</v>
      </c>
      <c r="P391" s="54">
        <v>8447</v>
      </c>
      <c r="Q391" s="54">
        <v>8447000</v>
      </c>
      <c r="R391" s="54">
        <v>86108718</v>
      </c>
      <c r="S391" s="54">
        <v>15546193.17</v>
      </c>
      <c r="T391" s="54">
        <v>1000</v>
      </c>
      <c r="U391" s="54">
        <v>10194</v>
      </c>
      <c r="V391" s="54">
        <v>1840.44</v>
      </c>
    </row>
    <row r="392" spans="1:22" ht="9">
      <c r="A392" s="54">
        <v>6230</v>
      </c>
      <c r="B392" s="54" t="s">
        <v>397</v>
      </c>
      <c r="C392" s="54">
        <v>2158763</v>
      </c>
      <c r="D392" s="54">
        <v>1930000</v>
      </c>
      <c r="E392" s="54">
        <v>-228763</v>
      </c>
      <c r="F392" s="54">
        <v>1.11853005</v>
      </c>
      <c r="G392" s="54">
        <v>-0.11853005</v>
      </c>
      <c r="H392" s="54">
        <v>1984342</v>
      </c>
      <c r="I392" s="54">
        <v>-174421</v>
      </c>
      <c r="J392" s="54">
        <v>1.08789866</v>
      </c>
      <c r="K392" s="54">
        <v>-0.08789866</v>
      </c>
      <c r="L392" s="54">
        <v>861627</v>
      </c>
      <c r="M392" s="54">
        <v>-1297136</v>
      </c>
      <c r="N392" s="54">
        <v>2.50544957</v>
      </c>
      <c r="O392" s="54">
        <v>-1.50544957</v>
      </c>
      <c r="P392" s="54">
        <v>404</v>
      </c>
      <c r="Q392" s="54">
        <v>404000</v>
      </c>
      <c r="R392" s="54">
        <v>3898400.7</v>
      </c>
      <c r="S392" s="54">
        <v>0</v>
      </c>
      <c r="T392" s="54">
        <v>1000</v>
      </c>
      <c r="U392" s="54">
        <v>9649.51</v>
      </c>
      <c r="V392" s="54">
        <v>0</v>
      </c>
    </row>
    <row r="393" spans="1:22" ht="9">
      <c r="A393" s="54">
        <v>6237</v>
      </c>
      <c r="B393" s="54" t="s">
        <v>398</v>
      </c>
      <c r="C393" s="54">
        <v>1026996</v>
      </c>
      <c r="D393" s="54">
        <v>1930000</v>
      </c>
      <c r="E393" s="54">
        <v>903004</v>
      </c>
      <c r="F393" s="54">
        <v>0.53212228</v>
      </c>
      <c r="G393" s="54">
        <v>0.46787772</v>
      </c>
      <c r="H393" s="54">
        <v>1984342</v>
      </c>
      <c r="I393" s="54">
        <v>957346</v>
      </c>
      <c r="J393" s="54">
        <v>0.5175499</v>
      </c>
      <c r="K393" s="54">
        <v>0.4824501</v>
      </c>
      <c r="L393" s="54">
        <v>861627</v>
      </c>
      <c r="M393" s="54">
        <v>-165369</v>
      </c>
      <c r="N393" s="54">
        <v>1.19192644</v>
      </c>
      <c r="O393" s="54">
        <v>-0.19192644</v>
      </c>
      <c r="P393" s="54">
        <v>1372</v>
      </c>
      <c r="Q393" s="54">
        <v>1372000</v>
      </c>
      <c r="R393" s="54">
        <v>12529924.43</v>
      </c>
      <c r="S393" s="54">
        <v>0</v>
      </c>
      <c r="T393" s="54">
        <v>1000</v>
      </c>
      <c r="U393" s="54">
        <v>9132.6</v>
      </c>
      <c r="V393" s="54">
        <v>0</v>
      </c>
    </row>
    <row r="394" spans="1:22" ht="9">
      <c r="A394" s="54">
        <v>6244</v>
      </c>
      <c r="B394" s="54" t="s">
        <v>399</v>
      </c>
      <c r="C394" s="54">
        <v>1399039</v>
      </c>
      <c r="D394" s="54">
        <v>1930000</v>
      </c>
      <c r="E394" s="54">
        <v>530961</v>
      </c>
      <c r="F394" s="54">
        <v>0.72489067</v>
      </c>
      <c r="G394" s="54">
        <v>0.27510933</v>
      </c>
      <c r="H394" s="54">
        <v>1984342</v>
      </c>
      <c r="I394" s="54">
        <v>585303</v>
      </c>
      <c r="J394" s="54">
        <v>0.70503925</v>
      </c>
      <c r="K394" s="54">
        <v>0.29496075</v>
      </c>
      <c r="L394" s="54">
        <v>861627</v>
      </c>
      <c r="M394" s="54">
        <v>-537412</v>
      </c>
      <c r="N394" s="54">
        <v>1.62371769</v>
      </c>
      <c r="O394" s="54">
        <v>-0.62371769</v>
      </c>
      <c r="P394" s="54">
        <v>6175</v>
      </c>
      <c r="Q394" s="54">
        <v>6175000</v>
      </c>
      <c r="R394" s="54">
        <v>62947950</v>
      </c>
      <c r="S394" s="54">
        <v>25336075.23</v>
      </c>
      <c r="T394" s="54">
        <v>1000</v>
      </c>
      <c r="U394" s="54">
        <v>10194</v>
      </c>
      <c r="V394" s="54">
        <v>4103.01</v>
      </c>
    </row>
    <row r="395" spans="1:22" ht="9">
      <c r="A395" s="54">
        <v>6251</v>
      </c>
      <c r="B395" s="54" t="s">
        <v>400</v>
      </c>
      <c r="C395" s="54">
        <v>479067</v>
      </c>
      <c r="D395" s="54">
        <v>1930000</v>
      </c>
      <c r="E395" s="54">
        <v>1450933</v>
      </c>
      <c r="F395" s="54">
        <v>0.24822124</v>
      </c>
      <c r="G395" s="54">
        <v>0.75177876</v>
      </c>
      <c r="H395" s="54">
        <v>1984342</v>
      </c>
      <c r="I395" s="54">
        <v>1505275</v>
      </c>
      <c r="J395" s="54">
        <v>0.24142361</v>
      </c>
      <c r="K395" s="54">
        <v>0.75857639</v>
      </c>
      <c r="L395" s="54">
        <v>861627</v>
      </c>
      <c r="M395" s="54">
        <v>382560</v>
      </c>
      <c r="N395" s="54">
        <v>0.55600277</v>
      </c>
      <c r="O395" s="54">
        <v>0.44399723</v>
      </c>
      <c r="P395" s="54">
        <v>246</v>
      </c>
      <c r="Q395" s="54">
        <v>246000</v>
      </c>
      <c r="R395" s="54">
        <v>2507724</v>
      </c>
      <c r="S395" s="54">
        <v>965654.47</v>
      </c>
      <c r="T395" s="54">
        <v>1000</v>
      </c>
      <c r="U395" s="54">
        <v>10194</v>
      </c>
      <c r="V395" s="54">
        <v>3925.42</v>
      </c>
    </row>
    <row r="396" spans="1:22" ht="9">
      <c r="A396" s="54">
        <v>6293</v>
      </c>
      <c r="B396" s="54" t="s">
        <v>401</v>
      </c>
      <c r="C396" s="54">
        <v>2993867</v>
      </c>
      <c r="D396" s="54">
        <v>1930000</v>
      </c>
      <c r="E396" s="54">
        <v>-1063867</v>
      </c>
      <c r="F396" s="54">
        <v>1.55122642</v>
      </c>
      <c r="G396" s="54">
        <v>-0.55122642</v>
      </c>
      <c r="H396" s="54">
        <v>1984342</v>
      </c>
      <c r="I396" s="54">
        <v>-1009525</v>
      </c>
      <c r="J396" s="54">
        <v>1.50874547</v>
      </c>
      <c r="K396" s="54">
        <v>-0.50874547</v>
      </c>
      <c r="L396" s="54">
        <v>861627</v>
      </c>
      <c r="M396" s="54">
        <v>-2132240</v>
      </c>
      <c r="N396" s="54">
        <v>3.47466711</v>
      </c>
      <c r="O396" s="54">
        <v>-2.47466711</v>
      </c>
      <c r="P396" s="54">
        <v>624</v>
      </c>
      <c r="Q396" s="54">
        <v>624000</v>
      </c>
      <c r="R396" s="54">
        <v>6361056</v>
      </c>
      <c r="S396" s="54">
        <v>429238.66</v>
      </c>
      <c r="T396" s="54">
        <v>1000</v>
      </c>
      <c r="U396" s="54">
        <v>10194</v>
      </c>
      <c r="V396" s="54">
        <v>687.88</v>
      </c>
    </row>
    <row r="397" spans="1:22" ht="9">
      <c r="A397" s="54">
        <v>6300</v>
      </c>
      <c r="B397" s="54" t="s">
        <v>402</v>
      </c>
      <c r="C397" s="54">
        <v>730341</v>
      </c>
      <c r="D397" s="54">
        <v>1930000</v>
      </c>
      <c r="E397" s="54">
        <v>1199659</v>
      </c>
      <c r="F397" s="54">
        <v>0.37841503</v>
      </c>
      <c r="G397" s="54">
        <v>0.62158497</v>
      </c>
      <c r="H397" s="54">
        <v>1984342</v>
      </c>
      <c r="I397" s="54">
        <v>1254001</v>
      </c>
      <c r="J397" s="54">
        <v>0.36805198</v>
      </c>
      <c r="K397" s="54">
        <v>0.63194802</v>
      </c>
      <c r="L397" s="54">
        <v>861627</v>
      </c>
      <c r="M397" s="54">
        <v>131286</v>
      </c>
      <c r="N397" s="54">
        <v>0.84763012</v>
      </c>
      <c r="O397" s="54">
        <v>0.15236988</v>
      </c>
      <c r="P397" s="54">
        <v>8296</v>
      </c>
      <c r="Q397" s="54">
        <v>8296000</v>
      </c>
      <c r="R397" s="54">
        <v>84569424</v>
      </c>
      <c r="S397" s="54">
        <v>2897794.96</v>
      </c>
      <c r="T397" s="54">
        <v>1000</v>
      </c>
      <c r="U397" s="54">
        <v>10194</v>
      </c>
      <c r="V397" s="54">
        <v>349.3</v>
      </c>
    </row>
    <row r="398" spans="1:22" ht="9">
      <c r="A398" s="54">
        <v>6307</v>
      </c>
      <c r="B398" s="54" t="s">
        <v>403</v>
      </c>
      <c r="C398" s="54">
        <v>1062252</v>
      </c>
      <c r="D398" s="54">
        <v>1930000</v>
      </c>
      <c r="E398" s="54">
        <v>867748</v>
      </c>
      <c r="F398" s="54">
        <v>0.55038964</v>
      </c>
      <c r="G398" s="54">
        <v>0.44961036</v>
      </c>
      <c r="H398" s="54">
        <v>1984342</v>
      </c>
      <c r="I398" s="54">
        <v>922090</v>
      </c>
      <c r="J398" s="54">
        <v>0.535317</v>
      </c>
      <c r="K398" s="54">
        <v>0.464683</v>
      </c>
      <c r="L398" s="54">
        <v>861627</v>
      </c>
      <c r="M398" s="54">
        <v>-200625</v>
      </c>
      <c r="N398" s="54">
        <v>1.23284437</v>
      </c>
      <c r="O398" s="54">
        <v>-0.23284437</v>
      </c>
      <c r="P398" s="54">
        <v>6432</v>
      </c>
      <c r="Q398" s="54">
        <v>6432000</v>
      </c>
      <c r="R398" s="54">
        <v>63382623.38</v>
      </c>
      <c r="S398" s="54">
        <v>0</v>
      </c>
      <c r="T398" s="54">
        <v>1000</v>
      </c>
      <c r="U398" s="54">
        <v>9854.26</v>
      </c>
      <c r="V398" s="54">
        <v>0</v>
      </c>
    </row>
    <row r="399" spans="1:22" ht="9">
      <c r="A399" s="54">
        <v>6328</v>
      </c>
      <c r="B399" s="54" t="s">
        <v>404</v>
      </c>
      <c r="C399" s="54">
        <v>734493</v>
      </c>
      <c r="D399" s="54">
        <v>1930000</v>
      </c>
      <c r="E399" s="54">
        <v>1195507</v>
      </c>
      <c r="F399" s="54">
        <v>0.38056632</v>
      </c>
      <c r="G399" s="54">
        <v>0.61943368</v>
      </c>
      <c r="H399" s="54">
        <v>1984342</v>
      </c>
      <c r="I399" s="54">
        <v>1249849</v>
      </c>
      <c r="J399" s="54">
        <v>0.37014436</v>
      </c>
      <c r="K399" s="54">
        <v>0.62985564</v>
      </c>
      <c r="L399" s="54">
        <v>861627</v>
      </c>
      <c r="M399" s="54">
        <v>127134</v>
      </c>
      <c r="N399" s="54">
        <v>0.85244891</v>
      </c>
      <c r="O399" s="54">
        <v>0.14755109</v>
      </c>
      <c r="P399" s="54">
        <v>3914</v>
      </c>
      <c r="Q399" s="54">
        <v>3914000</v>
      </c>
      <c r="R399" s="54">
        <v>39899316</v>
      </c>
      <c r="S399" s="54">
        <v>6485694.69</v>
      </c>
      <c r="T399" s="54">
        <v>1000</v>
      </c>
      <c r="U399" s="54">
        <v>10194</v>
      </c>
      <c r="V399" s="54">
        <v>1657.05</v>
      </c>
    </row>
    <row r="400" spans="1:22" ht="9">
      <c r="A400" s="54">
        <v>6370</v>
      </c>
      <c r="B400" s="54" t="s">
        <v>405</v>
      </c>
      <c r="C400" s="54">
        <v>673003</v>
      </c>
      <c r="D400" s="54">
        <v>1930000</v>
      </c>
      <c r="E400" s="54">
        <v>1256997</v>
      </c>
      <c r="F400" s="54">
        <v>0.34870622</v>
      </c>
      <c r="G400" s="54">
        <v>0.65129378</v>
      </c>
      <c r="H400" s="54">
        <v>1984342</v>
      </c>
      <c r="I400" s="54">
        <v>1311339</v>
      </c>
      <c r="J400" s="54">
        <v>0.33915676</v>
      </c>
      <c r="K400" s="54">
        <v>0.66084324</v>
      </c>
      <c r="L400" s="54">
        <v>861627</v>
      </c>
      <c r="M400" s="54">
        <v>188624</v>
      </c>
      <c r="N400" s="54">
        <v>0.78108393</v>
      </c>
      <c r="O400" s="54">
        <v>0.21891607</v>
      </c>
      <c r="P400" s="54">
        <v>1836</v>
      </c>
      <c r="Q400" s="54">
        <v>1836000</v>
      </c>
      <c r="R400" s="54">
        <v>18716184</v>
      </c>
      <c r="S400" s="54">
        <v>2487571.89</v>
      </c>
      <c r="T400" s="54">
        <v>1000</v>
      </c>
      <c r="U400" s="54">
        <v>10194</v>
      </c>
      <c r="V400" s="54">
        <v>1354.89</v>
      </c>
    </row>
    <row r="401" spans="1:22" ht="9">
      <c r="A401" s="54">
        <v>6321</v>
      </c>
      <c r="B401" s="54" t="s">
        <v>406</v>
      </c>
      <c r="C401" s="54">
        <v>605650</v>
      </c>
      <c r="D401" s="54">
        <v>1930000</v>
      </c>
      <c r="E401" s="54">
        <v>1324350</v>
      </c>
      <c r="F401" s="54">
        <v>0.31380829</v>
      </c>
      <c r="G401" s="54">
        <v>0.68619171</v>
      </c>
      <c r="H401" s="54">
        <v>1984342</v>
      </c>
      <c r="I401" s="54">
        <v>1378692</v>
      </c>
      <c r="J401" s="54">
        <v>0.30521452</v>
      </c>
      <c r="K401" s="54">
        <v>0.69478548</v>
      </c>
      <c r="L401" s="54">
        <v>861627</v>
      </c>
      <c r="M401" s="54">
        <v>255977</v>
      </c>
      <c r="N401" s="54">
        <v>0.70291437</v>
      </c>
      <c r="O401" s="54">
        <v>0.29708563</v>
      </c>
      <c r="P401" s="54">
        <v>1135</v>
      </c>
      <c r="Q401" s="54">
        <v>1135000</v>
      </c>
      <c r="R401" s="54">
        <v>11570190</v>
      </c>
      <c r="S401" s="54">
        <v>3859589.77</v>
      </c>
      <c r="T401" s="54">
        <v>1000</v>
      </c>
      <c r="U401" s="54">
        <v>10194</v>
      </c>
      <c r="V401" s="54">
        <v>3400.52</v>
      </c>
    </row>
    <row r="402" spans="1:22" ht="9">
      <c r="A402" s="54">
        <v>6335</v>
      </c>
      <c r="B402" s="54" t="s">
        <v>407</v>
      </c>
      <c r="C402" s="54">
        <v>1206120</v>
      </c>
      <c r="D402" s="54">
        <v>1930000</v>
      </c>
      <c r="E402" s="54">
        <v>723880</v>
      </c>
      <c r="F402" s="54">
        <v>0.62493264</v>
      </c>
      <c r="G402" s="54">
        <v>0.37506736</v>
      </c>
      <c r="H402" s="54">
        <v>1984342</v>
      </c>
      <c r="I402" s="54">
        <v>778222</v>
      </c>
      <c r="J402" s="54">
        <v>0.60781861</v>
      </c>
      <c r="K402" s="54">
        <v>0.39218139</v>
      </c>
      <c r="L402" s="54">
        <v>861627</v>
      </c>
      <c r="M402" s="54">
        <v>-344493</v>
      </c>
      <c r="N402" s="54">
        <v>1.39981686</v>
      </c>
      <c r="O402" s="54">
        <v>-0.39981686</v>
      </c>
      <c r="P402" s="54">
        <v>1194</v>
      </c>
      <c r="Q402" s="54">
        <v>1194000</v>
      </c>
      <c r="R402" s="54">
        <v>10376416.03</v>
      </c>
      <c r="S402" s="54">
        <v>0</v>
      </c>
      <c r="T402" s="54">
        <v>1000</v>
      </c>
      <c r="U402" s="54">
        <v>8690.47</v>
      </c>
      <c r="V402" s="54">
        <v>0</v>
      </c>
    </row>
    <row r="403" spans="1:22" ht="9">
      <c r="A403" s="54">
        <v>6354</v>
      </c>
      <c r="B403" s="54" t="s">
        <v>408</v>
      </c>
      <c r="C403" s="54">
        <v>820765</v>
      </c>
      <c r="D403" s="54">
        <v>1930000</v>
      </c>
      <c r="E403" s="54">
        <v>1109235</v>
      </c>
      <c r="F403" s="54">
        <v>0.42526684</v>
      </c>
      <c r="G403" s="54">
        <v>0.57473316</v>
      </c>
      <c r="H403" s="54">
        <v>1984342</v>
      </c>
      <c r="I403" s="54">
        <v>1163577</v>
      </c>
      <c r="J403" s="54">
        <v>0.41362074</v>
      </c>
      <c r="K403" s="54">
        <v>0.58637926</v>
      </c>
      <c r="L403" s="54">
        <v>861627</v>
      </c>
      <c r="M403" s="54">
        <v>40862</v>
      </c>
      <c r="N403" s="54">
        <v>0.95257577</v>
      </c>
      <c r="O403" s="54">
        <v>0.04742423</v>
      </c>
      <c r="P403" s="54">
        <v>270</v>
      </c>
      <c r="Q403" s="54">
        <v>270000</v>
      </c>
      <c r="R403" s="54">
        <v>2752380</v>
      </c>
      <c r="S403" s="54">
        <v>747531.98</v>
      </c>
      <c r="T403" s="54">
        <v>1000</v>
      </c>
      <c r="U403" s="54">
        <v>10194</v>
      </c>
      <c r="V403" s="54">
        <v>2768.64</v>
      </c>
    </row>
    <row r="404" spans="1:22" ht="9">
      <c r="A404" s="54">
        <v>6384</v>
      </c>
      <c r="B404" s="54" t="s">
        <v>409</v>
      </c>
      <c r="C404" s="54">
        <v>993908</v>
      </c>
      <c r="D404" s="54">
        <v>1930000</v>
      </c>
      <c r="E404" s="54">
        <v>936092</v>
      </c>
      <c r="F404" s="54">
        <v>0.51497824</v>
      </c>
      <c r="G404" s="54">
        <v>0.48502176</v>
      </c>
      <c r="H404" s="54">
        <v>1984342</v>
      </c>
      <c r="I404" s="54">
        <v>990434</v>
      </c>
      <c r="J404" s="54">
        <v>0.50087535</v>
      </c>
      <c r="K404" s="54">
        <v>0.49912465</v>
      </c>
      <c r="L404" s="54">
        <v>861627</v>
      </c>
      <c r="M404" s="54">
        <v>-132281</v>
      </c>
      <c r="N404" s="54">
        <v>1.15352467</v>
      </c>
      <c r="O404" s="54">
        <v>-0.15352467</v>
      </c>
      <c r="P404" s="54">
        <v>862</v>
      </c>
      <c r="Q404" s="54">
        <v>862000</v>
      </c>
      <c r="R404" s="54">
        <v>8787228</v>
      </c>
      <c r="S404" s="54">
        <v>2606189.95</v>
      </c>
      <c r="T404" s="54">
        <v>1000</v>
      </c>
      <c r="U404" s="54">
        <v>10194</v>
      </c>
      <c r="V404" s="54">
        <v>3023.42</v>
      </c>
    </row>
    <row r="405" spans="1:22" ht="9">
      <c r="A405" s="54">
        <v>6412</v>
      </c>
      <c r="B405" s="54" t="s">
        <v>410</v>
      </c>
      <c r="C405" s="54">
        <v>1264922</v>
      </c>
      <c r="D405" s="54">
        <v>2895000</v>
      </c>
      <c r="E405" s="54">
        <v>1630078</v>
      </c>
      <c r="F405" s="54">
        <v>0.43693333</v>
      </c>
      <c r="G405" s="54">
        <v>0.56306667</v>
      </c>
      <c r="H405" s="54">
        <v>2976513</v>
      </c>
      <c r="I405" s="54">
        <v>1711591</v>
      </c>
      <c r="J405" s="54">
        <v>0.42496774</v>
      </c>
      <c r="K405" s="54">
        <v>0.57503226</v>
      </c>
      <c r="L405" s="54">
        <v>1292440</v>
      </c>
      <c r="M405" s="54">
        <v>27518</v>
      </c>
      <c r="N405" s="54">
        <v>0.97870849</v>
      </c>
      <c r="O405" s="54">
        <v>0.02129151</v>
      </c>
      <c r="P405" s="54">
        <v>478</v>
      </c>
      <c r="Q405" s="54">
        <v>478000</v>
      </c>
      <c r="R405" s="54">
        <v>4872732</v>
      </c>
      <c r="S405" s="54">
        <v>428242.23</v>
      </c>
      <c r="T405" s="54">
        <v>1000</v>
      </c>
      <c r="U405" s="54">
        <v>10194</v>
      </c>
      <c r="V405" s="54">
        <v>895.9</v>
      </c>
    </row>
    <row r="406" spans="1:22" ht="9">
      <c r="A406" s="54">
        <v>6440</v>
      </c>
      <c r="B406" s="54" t="s">
        <v>411</v>
      </c>
      <c r="C406" s="54">
        <v>1334737</v>
      </c>
      <c r="D406" s="54">
        <v>1930000</v>
      </c>
      <c r="E406" s="54">
        <v>595263</v>
      </c>
      <c r="F406" s="54">
        <v>0.69157358</v>
      </c>
      <c r="G406" s="54">
        <v>0.30842642</v>
      </c>
      <c r="H406" s="54">
        <v>1984342</v>
      </c>
      <c r="I406" s="54">
        <v>649605</v>
      </c>
      <c r="J406" s="54">
        <v>0.67263456</v>
      </c>
      <c r="K406" s="54">
        <v>0.32736544</v>
      </c>
      <c r="L406" s="54">
        <v>861627</v>
      </c>
      <c r="M406" s="54">
        <v>-473110</v>
      </c>
      <c r="N406" s="54">
        <v>1.54908911</v>
      </c>
      <c r="O406" s="54">
        <v>-0.54908911</v>
      </c>
      <c r="P406" s="54">
        <v>166</v>
      </c>
      <c r="Q406" s="54">
        <v>166000</v>
      </c>
      <c r="R406" s="54">
        <v>1692204</v>
      </c>
      <c r="S406" s="54">
        <v>482106.2</v>
      </c>
      <c r="T406" s="54">
        <v>1000</v>
      </c>
      <c r="U406" s="54">
        <v>10194</v>
      </c>
      <c r="V406" s="54">
        <v>2904.25</v>
      </c>
    </row>
    <row r="407" spans="1:22" ht="9">
      <c r="A407" s="54">
        <v>6419</v>
      </c>
      <c r="B407" s="54" t="s">
        <v>412</v>
      </c>
      <c r="C407" s="54">
        <v>1027685</v>
      </c>
      <c r="D407" s="54">
        <v>1930000</v>
      </c>
      <c r="E407" s="54">
        <v>902315</v>
      </c>
      <c r="F407" s="54">
        <v>0.53247927</v>
      </c>
      <c r="G407" s="54">
        <v>0.46752073</v>
      </c>
      <c r="H407" s="54">
        <v>1984342</v>
      </c>
      <c r="I407" s="54">
        <v>956657</v>
      </c>
      <c r="J407" s="54">
        <v>0.51789712</v>
      </c>
      <c r="K407" s="54">
        <v>0.48210288</v>
      </c>
      <c r="L407" s="54">
        <v>861627</v>
      </c>
      <c r="M407" s="54">
        <v>-166058</v>
      </c>
      <c r="N407" s="54">
        <v>1.19272609</v>
      </c>
      <c r="O407" s="54">
        <v>-0.19272609</v>
      </c>
      <c r="P407" s="54">
        <v>2786</v>
      </c>
      <c r="Q407" s="54">
        <v>2786000</v>
      </c>
      <c r="R407" s="54">
        <v>28400484</v>
      </c>
      <c r="S407" s="54">
        <v>834698.91</v>
      </c>
      <c r="T407" s="54">
        <v>1000</v>
      </c>
      <c r="U407" s="54">
        <v>10194</v>
      </c>
      <c r="V407" s="54">
        <v>299.6</v>
      </c>
    </row>
    <row r="408" spans="1:22" ht="9">
      <c r="A408" s="54">
        <v>6426</v>
      </c>
      <c r="B408" s="54" t="s">
        <v>413</v>
      </c>
      <c r="C408" s="54">
        <v>505467</v>
      </c>
      <c r="D408" s="54">
        <v>1930000</v>
      </c>
      <c r="E408" s="54">
        <v>1424533</v>
      </c>
      <c r="F408" s="54">
        <v>0.2619</v>
      </c>
      <c r="G408" s="54">
        <v>0.7381</v>
      </c>
      <c r="H408" s="54">
        <v>1984342</v>
      </c>
      <c r="I408" s="54">
        <v>1478875</v>
      </c>
      <c r="J408" s="54">
        <v>0.25472776</v>
      </c>
      <c r="K408" s="54">
        <v>0.74527224</v>
      </c>
      <c r="L408" s="54">
        <v>861627</v>
      </c>
      <c r="M408" s="54">
        <v>356160</v>
      </c>
      <c r="N408" s="54">
        <v>0.58664248</v>
      </c>
      <c r="O408" s="54">
        <v>0.41335752</v>
      </c>
      <c r="P408" s="54">
        <v>778</v>
      </c>
      <c r="Q408" s="54">
        <v>778000</v>
      </c>
      <c r="R408" s="54">
        <v>7930932</v>
      </c>
      <c r="S408" s="54">
        <v>409918.41</v>
      </c>
      <c r="T408" s="54">
        <v>1000</v>
      </c>
      <c r="U408" s="54">
        <v>10194</v>
      </c>
      <c r="V408" s="54">
        <v>526.89</v>
      </c>
    </row>
    <row r="409" spans="1:22" ht="9">
      <c r="A409" s="54">
        <v>6461</v>
      </c>
      <c r="B409" s="54" t="s">
        <v>414</v>
      </c>
      <c r="C409" s="54">
        <v>884339</v>
      </c>
      <c r="D409" s="54">
        <v>1930000</v>
      </c>
      <c r="E409" s="54">
        <v>1045661</v>
      </c>
      <c r="F409" s="54">
        <v>0.45820674</v>
      </c>
      <c r="G409" s="54">
        <v>0.54179326</v>
      </c>
      <c r="H409" s="54">
        <v>1984342</v>
      </c>
      <c r="I409" s="54">
        <v>1100003</v>
      </c>
      <c r="J409" s="54">
        <v>0.44565856</v>
      </c>
      <c r="K409" s="54">
        <v>0.55434144</v>
      </c>
      <c r="L409" s="54">
        <v>861627</v>
      </c>
      <c r="M409" s="54">
        <v>-22712</v>
      </c>
      <c r="N409" s="54">
        <v>1.02635943</v>
      </c>
      <c r="O409" s="54">
        <v>-0.02635943</v>
      </c>
      <c r="P409" s="54">
        <v>2192</v>
      </c>
      <c r="Q409" s="54">
        <v>2192000</v>
      </c>
      <c r="R409" s="54">
        <v>22345248</v>
      </c>
      <c r="S409" s="54">
        <v>8186537.2</v>
      </c>
      <c r="T409" s="54">
        <v>1000</v>
      </c>
      <c r="U409" s="54">
        <v>10194</v>
      </c>
      <c r="V409" s="54">
        <v>3734.73</v>
      </c>
    </row>
    <row r="410" spans="1:22" ht="9">
      <c r="A410" s="54">
        <v>6470</v>
      </c>
      <c r="B410" s="54" t="s">
        <v>415</v>
      </c>
      <c r="C410" s="54">
        <v>975453</v>
      </c>
      <c r="D410" s="54">
        <v>1930000</v>
      </c>
      <c r="E410" s="54">
        <v>954547</v>
      </c>
      <c r="F410" s="54">
        <v>0.50541606</v>
      </c>
      <c r="G410" s="54">
        <v>0.49458394</v>
      </c>
      <c r="H410" s="54">
        <v>1984342</v>
      </c>
      <c r="I410" s="54">
        <v>1008889</v>
      </c>
      <c r="J410" s="54">
        <v>0.49157504</v>
      </c>
      <c r="K410" s="54">
        <v>0.50842496</v>
      </c>
      <c r="L410" s="54">
        <v>861627</v>
      </c>
      <c r="M410" s="54">
        <v>-113826</v>
      </c>
      <c r="N410" s="54">
        <v>1.13210589</v>
      </c>
      <c r="O410" s="54">
        <v>-0.13210589</v>
      </c>
      <c r="P410" s="54">
        <v>2170</v>
      </c>
      <c r="Q410" s="54">
        <v>2170000</v>
      </c>
      <c r="R410" s="54">
        <v>22120980</v>
      </c>
      <c r="S410" s="54">
        <v>7433038.04</v>
      </c>
      <c r="T410" s="54">
        <v>1000</v>
      </c>
      <c r="U410" s="54">
        <v>10194</v>
      </c>
      <c r="V410" s="54">
        <v>3425.36</v>
      </c>
    </row>
    <row r="411" spans="1:22" ht="9">
      <c r="A411" s="54">
        <v>6475</v>
      </c>
      <c r="B411" s="54" t="s">
        <v>416</v>
      </c>
      <c r="C411" s="54">
        <v>1868745</v>
      </c>
      <c r="D411" s="54">
        <v>1930000</v>
      </c>
      <c r="E411" s="54">
        <v>61255</v>
      </c>
      <c r="F411" s="54">
        <v>0.96826166</v>
      </c>
      <c r="G411" s="54">
        <v>0.03173834</v>
      </c>
      <c r="H411" s="54">
        <v>1984342</v>
      </c>
      <c r="I411" s="54">
        <v>115597</v>
      </c>
      <c r="J411" s="54">
        <v>0.94174542</v>
      </c>
      <c r="K411" s="54">
        <v>0.05825458</v>
      </c>
      <c r="L411" s="54">
        <v>861627</v>
      </c>
      <c r="M411" s="54">
        <v>-1007118</v>
      </c>
      <c r="N411" s="54">
        <v>2.16885613</v>
      </c>
      <c r="O411" s="54">
        <v>-1.16885613</v>
      </c>
      <c r="P411" s="54">
        <v>553</v>
      </c>
      <c r="Q411" s="54">
        <v>553000</v>
      </c>
      <c r="R411" s="54">
        <v>5637282</v>
      </c>
      <c r="S411" s="54">
        <v>556640.8</v>
      </c>
      <c r="T411" s="54">
        <v>1000</v>
      </c>
      <c r="U411" s="54">
        <v>10194</v>
      </c>
      <c r="V411" s="54">
        <v>1006.58</v>
      </c>
    </row>
    <row r="412" spans="1:22" ht="9">
      <c r="A412" s="54">
        <v>6482</v>
      </c>
      <c r="B412" s="54" t="s">
        <v>417</v>
      </c>
      <c r="C412" s="54">
        <v>3123758</v>
      </c>
      <c r="D412" s="54">
        <v>1930000</v>
      </c>
      <c r="E412" s="54">
        <v>-1193758</v>
      </c>
      <c r="F412" s="54">
        <v>1.61852746</v>
      </c>
      <c r="G412" s="54">
        <v>-0.61852746</v>
      </c>
      <c r="H412" s="54">
        <v>1984342</v>
      </c>
      <c r="I412" s="54">
        <v>-1139416</v>
      </c>
      <c r="J412" s="54">
        <v>1.57420344</v>
      </c>
      <c r="K412" s="54">
        <v>-0.57420344</v>
      </c>
      <c r="L412" s="54">
        <v>861627</v>
      </c>
      <c r="M412" s="54">
        <v>-2262131</v>
      </c>
      <c r="N412" s="54">
        <v>3.62541796</v>
      </c>
      <c r="O412" s="54">
        <v>-2.62541796</v>
      </c>
      <c r="P412" s="54">
        <v>510</v>
      </c>
      <c r="Q412" s="54">
        <v>510000</v>
      </c>
      <c r="R412" s="54">
        <v>5198940</v>
      </c>
      <c r="S412" s="54">
        <v>3400536.56</v>
      </c>
      <c r="T412" s="54">
        <v>1000</v>
      </c>
      <c r="U412" s="54">
        <v>10194</v>
      </c>
      <c r="V412" s="54">
        <v>6667.72</v>
      </c>
    </row>
    <row r="413" spans="1:22" ht="9">
      <c r="A413" s="54">
        <v>6545</v>
      </c>
      <c r="B413" s="54" t="s">
        <v>418</v>
      </c>
      <c r="C413" s="54">
        <v>3274422</v>
      </c>
      <c r="D413" s="54">
        <v>5790000</v>
      </c>
      <c r="E413" s="54">
        <v>2515578</v>
      </c>
      <c r="F413" s="54">
        <v>0.56553057</v>
      </c>
      <c r="G413" s="54">
        <v>0.43446943</v>
      </c>
      <c r="H413" s="54">
        <v>5953026</v>
      </c>
      <c r="I413" s="54">
        <v>2678604</v>
      </c>
      <c r="J413" s="54">
        <v>0.55004329</v>
      </c>
      <c r="K413" s="54">
        <v>0.44995671</v>
      </c>
      <c r="L413" s="54">
        <v>2584881</v>
      </c>
      <c r="M413" s="54">
        <v>-689541</v>
      </c>
      <c r="N413" s="54">
        <v>1.26675928</v>
      </c>
      <c r="O413" s="54">
        <v>-0.26675928</v>
      </c>
      <c r="P413" s="54">
        <v>959</v>
      </c>
      <c r="Q413" s="54">
        <v>959000</v>
      </c>
      <c r="R413" s="54">
        <v>9776046</v>
      </c>
      <c r="S413" s="54">
        <v>6309858.86</v>
      </c>
      <c r="T413" s="54">
        <v>1000</v>
      </c>
      <c r="U413" s="54">
        <v>10194</v>
      </c>
      <c r="V413" s="54">
        <v>6579.62</v>
      </c>
    </row>
    <row r="414" spans="1:22" ht="9">
      <c r="A414" s="54">
        <v>6608</v>
      </c>
      <c r="B414" s="54" t="s">
        <v>419</v>
      </c>
      <c r="C414" s="54">
        <v>995698</v>
      </c>
      <c r="D414" s="54">
        <v>1930000</v>
      </c>
      <c r="E414" s="54">
        <v>934302</v>
      </c>
      <c r="F414" s="54">
        <v>0.5159057</v>
      </c>
      <c r="G414" s="54">
        <v>0.4840943</v>
      </c>
      <c r="H414" s="54">
        <v>1984342</v>
      </c>
      <c r="I414" s="54">
        <v>988644</v>
      </c>
      <c r="J414" s="54">
        <v>0.50177742</v>
      </c>
      <c r="K414" s="54">
        <v>0.49822258</v>
      </c>
      <c r="L414" s="54">
        <v>861627</v>
      </c>
      <c r="M414" s="54">
        <v>-134071</v>
      </c>
      <c r="N414" s="54">
        <v>1.15560213</v>
      </c>
      <c r="O414" s="54">
        <v>-0.15560213</v>
      </c>
      <c r="P414" s="54">
        <v>1548</v>
      </c>
      <c r="Q414" s="54">
        <v>1548000</v>
      </c>
      <c r="R414" s="54">
        <v>14717668.43</v>
      </c>
      <c r="S414" s="54">
        <v>0</v>
      </c>
      <c r="T414" s="54">
        <v>1000</v>
      </c>
      <c r="U414" s="54">
        <v>9507.54</v>
      </c>
      <c r="V414" s="54">
        <v>0</v>
      </c>
    </row>
    <row r="415" spans="1:22" ht="9">
      <c r="A415" s="54">
        <v>6615</v>
      </c>
      <c r="B415" s="54" t="s">
        <v>420</v>
      </c>
      <c r="C415" s="54">
        <v>2099727</v>
      </c>
      <c r="D415" s="54">
        <v>1930000</v>
      </c>
      <c r="E415" s="54">
        <v>-169727</v>
      </c>
      <c r="F415" s="54">
        <v>1.08794145</v>
      </c>
      <c r="G415" s="54">
        <v>-0.08794145</v>
      </c>
      <c r="H415" s="54">
        <v>1984342</v>
      </c>
      <c r="I415" s="54">
        <v>-115385</v>
      </c>
      <c r="J415" s="54">
        <v>1.05814774</v>
      </c>
      <c r="K415" s="54">
        <v>-0.05814774</v>
      </c>
      <c r="L415" s="54">
        <v>861627</v>
      </c>
      <c r="M415" s="54">
        <v>-1238100</v>
      </c>
      <c r="N415" s="54">
        <v>2.43693269</v>
      </c>
      <c r="O415" s="54">
        <v>-1.43693269</v>
      </c>
      <c r="P415" s="54">
        <v>274</v>
      </c>
      <c r="Q415" s="54">
        <v>274000</v>
      </c>
      <c r="R415" s="54">
        <v>2793156</v>
      </c>
      <c r="S415" s="54">
        <v>537278.5</v>
      </c>
      <c r="T415" s="54">
        <v>1000</v>
      </c>
      <c r="U415" s="54">
        <v>10194</v>
      </c>
      <c r="V415" s="54">
        <v>1960.87</v>
      </c>
    </row>
    <row r="416" spans="1:22" ht="9">
      <c r="A416" s="54">
        <v>6678</v>
      </c>
      <c r="B416" s="54" t="s">
        <v>421</v>
      </c>
      <c r="C416" s="54">
        <v>1593462</v>
      </c>
      <c r="D416" s="54">
        <v>1930000</v>
      </c>
      <c r="E416" s="54">
        <v>336538</v>
      </c>
      <c r="F416" s="54">
        <v>0.82562798</v>
      </c>
      <c r="G416" s="54">
        <v>0.17437202</v>
      </c>
      <c r="H416" s="54">
        <v>1984342</v>
      </c>
      <c r="I416" s="54">
        <v>390880</v>
      </c>
      <c r="J416" s="54">
        <v>0.80301783</v>
      </c>
      <c r="K416" s="54">
        <v>0.19698217</v>
      </c>
      <c r="L416" s="54">
        <v>861627</v>
      </c>
      <c r="M416" s="54">
        <v>-731835</v>
      </c>
      <c r="N416" s="54">
        <v>1.84936405</v>
      </c>
      <c r="O416" s="54">
        <v>-0.84936405</v>
      </c>
      <c r="P416" s="54">
        <v>1844</v>
      </c>
      <c r="Q416" s="54">
        <v>1844000</v>
      </c>
      <c r="R416" s="54">
        <v>18797736</v>
      </c>
      <c r="S416" s="54">
        <v>2824358.09</v>
      </c>
      <c r="T416" s="54">
        <v>1000</v>
      </c>
      <c r="U416" s="54">
        <v>10194</v>
      </c>
      <c r="V416" s="54">
        <v>1531.65</v>
      </c>
    </row>
    <row r="417" spans="1:22" ht="9">
      <c r="A417" s="54">
        <v>469</v>
      </c>
      <c r="B417" s="54" t="s">
        <v>422</v>
      </c>
      <c r="C417" s="54">
        <v>1238754</v>
      </c>
      <c r="D417" s="54">
        <v>1930000</v>
      </c>
      <c r="E417" s="54">
        <v>691246</v>
      </c>
      <c r="F417" s="54">
        <v>0.64184145</v>
      </c>
      <c r="G417" s="54">
        <v>0.35815855</v>
      </c>
      <c r="H417" s="54">
        <v>1984342</v>
      </c>
      <c r="I417" s="54">
        <v>745588</v>
      </c>
      <c r="J417" s="54">
        <v>0.62426437</v>
      </c>
      <c r="K417" s="54">
        <v>0.37573563</v>
      </c>
      <c r="L417" s="54">
        <v>861627</v>
      </c>
      <c r="M417" s="54">
        <v>-377127</v>
      </c>
      <c r="N417" s="54">
        <v>1.43769172</v>
      </c>
      <c r="O417" s="54">
        <v>-0.43769172</v>
      </c>
      <c r="P417" s="54">
        <v>788</v>
      </c>
      <c r="Q417" s="54">
        <v>788000</v>
      </c>
      <c r="R417" s="54">
        <v>8032872</v>
      </c>
      <c r="S417" s="54">
        <v>2681035.15</v>
      </c>
      <c r="T417" s="54">
        <v>1000</v>
      </c>
      <c r="U417" s="54">
        <v>10194</v>
      </c>
      <c r="V417" s="54">
        <v>3402.33</v>
      </c>
    </row>
    <row r="418" spans="1:22" ht="9">
      <c r="A418" s="54">
        <v>6685</v>
      </c>
      <c r="B418" s="54" t="s">
        <v>423</v>
      </c>
      <c r="C418" s="54">
        <v>597800</v>
      </c>
      <c r="D418" s="54">
        <v>1930000</v>
      </c>
      <c r="E418" s="54">
        <v>1332200</v>
      </c>
      <c r="F418" s="54">
        <v>0.30974093</v>
      </c>
      <c r="G418" s="54">
        <v>0.69025907</v>
      </c>
      <c r="H418" s="54">
        <v>1984342</v>
      </c>
      <c r="I418" s="54">
        <v>1386542</v>
      </c>
      <c r="J418" s="54">
        <v>0.30125855</v>
      </c>
      <c r="K418" s="54">
        <v>0.69874145</v>
      </c>
      <c r="L418" s="54">
        <v>861627</v>
      </c>
      <c r="M418" s="54">
        <v>263827</v>
      </c>
      <c r="N418" s="54">
        <v>0.6938037</v>
      </c>
      <c r="O418" s="54">
        <v>0.3061963</v>
      </c>
      <c r="P418" s="54">
        <v>5038</v>
      </c>
      <c r="Q418" s="54">
        <v>5038000</v>
      </c>
      <c r="R418" s="54">
        <v>51357372</v>
      </c>
      <c r="S418" s="54">
        <v>9280075.83</v>
      </c>
      <c r="T418" s="54">
        <v>1000</v>
      </c>
      <c r="U418" s="54">
        <v>10194</v>
      </c>
      <c r="V418" s="54">
        <v>1842.02</v>
      </c>
    </row>
    <row r="419" spans="1:22" ht="9">
      <c r="A419" s="54">
        <v>6692</v>
      </c>
      <c r="B419" s="54" t="s">
        <v>424</v>
      </c>
      <c r="C419" s="54">
        <v>623901</v>
      </c>
      <c r="D419" s="54">
        <v>1930000</v>
      </c>
      <c r="E419" s="54">
        <v>1306099</v>
      </c>
      <c r="F419" s="54">
        <v>0.32326477</v>
      </c>
      <c r="G419" s="54">
        <v>0.67673523</v>
      </c>
      <c r="H419" s="54">
        <v>1984342</v>
      </c>
      <c r="I419" s="54">
        <v>1360441</v>
      </c>
      <c r="J419" s="54">
        <v>0.31441203</v>
      </c>
      <c r="K419" s="54">
        <v>0.68558797</v>
      </c>
      <c r="L419" s="54">
        <v>861627</v>
      </c>
      <c r="M419" s="54">
        <v>237726</v>
      </c>
      <c r="N419" s="54">
        <v>0.72409639</v>
      </c>
      <c r="O419" s="54">
        <v>0.27590361</v>
      </c>
      <c r="P419" s="54">
        <v>1113</v>
      </c>
      <c r="Q419" s="54">
        <v>1113000</v>
      </c>
      <c r="R419" s="54">
        <v>11345922</v>
      </c>
      <c r="S419" s="54">
        <v>1019236.93</v>
      </c>
      <c r="T419" s="54">
        <v>1000</v>
      </c>
      <c r="U419" s="54">
        <v>10194</v>
      </c>
      <c r="V419" s="54">
        <v>915.76</v>
      </c>
    </row>
    <row r="420" spans="1:22" ht="9">
      <c r="A420" s="54">
        <v>6713</v>
      </c>
      <c r="B420" s="54" t="s">
        <v>425</v>
      </c>
      <c r="C420" s="54">
        <v>885506</v>
      </c>
      <c r="D420" s="54">
        <v>1930000</v>
      </c>
      <c r="E420" s="54">
        <v>1044494</v>
      </c>
      <c r="F420" s="54">
        <v>0.4588114</v>
      </c>
      <c r="G420" s="54">
        <v>0.5411886</v>
      </c>
      <c r="H420" s="54">
        <v>1984342</v>
      </c>
      <c r="I420" s="54">
        <v>1098836</v>
      </c>
      <c r="J420" s="54">
        <v>0.44624667</v>
      </c>
      <c r="K420" s="54">
        <v>0.55375333</v>
      </c>
      <c r="L420" s="54">
        <v>861627</v>
      </c>
      <c r="M420" s="54">
        <v>-23879</v>
      </c>
      <c r="N420" s="54">
        <v>1.02771385</v>
      </c>
      <c r="O420" s="54">
        <v>-0.02771385</v>
      </c>
      <c r="P420" s="54">
        <v>393</v>
      </c>
      <c r="Q420" s="54">
        <v>393000</v>
      </c>
      <c r="R420" s="54">
        <v>4006242</v>
      </c>
      <c r="S420" s="54">
        <v>493176.02</v>
      </c>
      <c r="T420" s="54">
        <v>1000</v>
      </c>
      <c r="U420" s="54">
        <v>10194</v>
      </c>
      <c r="V420" s="54">
        <v>1254.9</v>
      </c>
    </row>
    <row r="421" spans="1:22" ht="9">
      <c r="A421" s="54">
        <v>6720</v>
      </c>
      <c r="B421" s="54" t="s">
        <v>426</v>
      </c>
      <c r="C421" s="54">
        <v>2641613</v>
      </c>
      <c r="D421" s="54">
        <v>2895000</v>
      </c>
      <c r="E421" s="54">
        <v>253387</v>
      </c>
      <c r="F421" s="54">
        <v>0.91247427</v>
      </c>
      <c r="G421" s="54">
        <v>0.08752573</v>
      </c>
      <c r="H421" s="54">
        <v>2976513</v>
      </c>
      <c r="I421" s="54">
        <v>334900</v>
      </c>
      <c r="J421" s="54">
        <v>0.88748579</v>
      </c>
      <c r="K421" s="54">
        <v>0.11251421</v>
      </c>
      <c r="L421" s="54">
        <v>1292440</v>
      </c>
      <c r="M421" s="54">
        <v>-1349173</v>
      </c>
      <c r="N421" s="54">
        <v>2.04389604</v>
      </c>
      <c r="O421" s="54">
        <v>-1.04389604</v>
      </c>
      <c r="P421" s="54">
        <v>445</v>
      </c>
      <c r="Q421" s="54">
        <v>445000</v>
      </c>
      <c r="R421" s="54">
        <v>4536330</v>
      </c>
      <c r="S421" s="54">
        <v>469355.67</v>
      </c>
      <c r="T421" s="54">
        <v>1000</v>
      </c>
      <c r="U421" s="54">
        <v>10194</v>
      </c>
      <c r="V421" s="54">
        <v>1054.73</v>
      </c>
    </row>
    <row r="422" spans="1:22" ht="9">
      <c r="A422" s="54">
        <v>6734</v>
      </c>
      <c r="B422" s="54" t="s">
        <v>427</v>
      </c>
      <c r="C422" s="54">
        <v>732473</v>
      </c>
      <c r="D422" s="54">
        <v>1930000</v>
      </c>
      <c r="E422" s="54">
        <v>1197527</v>
      </c>
      <c r="F422" s="54">
        <v>0.37951969</v>
      </c>
      <c r="G422" s="54">
        <v>0.62048031</v>
      </c>
      <c r="H422" s="54">
        <v>1984342</v>
      </c>
      <c r="I422" s="54">
        <v>1251869</v>
      </c>
      <c r="J422" s="54">
        <v>0.36912639</v>
      </c>
      <c r="K422" s="54">
        <v>0.63087361</v>
      </c>
      <c r="L422" s="54">
        <v>861627</v>
      </c>
      <c r="M422" s="54">
        <v>129154</v>
      </c>
      <c r="N422" s="54">
        <v>0.85010451</v>
      </c>
      <c r="O422" s="54">
        <v>0.14989549</v>
      </c>
      <c r="P422" s="54">
        <v>1349</v>
      </c>
      <c r="Q422" s="54">
        <v>1349000</v>
      </c>
      <c r="R422" s="54">
        <v>13751706</v>
      </c>
      <c r="S422" s="54">
        <v>3031783.66</v>
      </c>
      <c r="T422" s="54">
        <v>1000</v>
      </c>
      <c r="U422" s="54">
        <v>10194</v>
      </c>
      <c r="V422" s="54">
        <v>2247.43</v>
      </c>
    </row>
    <row r="423" spans="1:22" ht="9">
      <c r="A423" s="54">
        <v>6748</v>
      </c>
      <c r="B423" s="54" t="s">
        <v>428</v>
      </c>
      <c r="C423" s="54">
        <v>2033682</v>
      </c>
      <c r="D423" s="54">
        <v>2895000</v>
      </c>
      <c r="E423" s="54">
        <v>861318</v>
      </c>
      <c r="F423" s="54">
        <v>0.70248083</v>
      </c>
      <c r="G423" s="54">
        <v>0.29751917</v>
      </c>
      <c r="H423" s="54">
        <v>2976513</v>
      </c>
      <c r="I423" s="54">
        <v>942831</v>
      </c>
      <c r="J423" s="54">
        <v>0.68324311</v>
      </c>
      <c r="K423" s="54">
        <v>0.31675689</v>
      </c>
      <c r="L423" s="54">
        <v>1292440</v>
      </c>
      <c r="M423" s="54">
        <v>-741242</v>
      </c>
      <c r="N423" s="54">
        <v>1.5735214</v>
      </c>
      <c r="O423" s="54">
        <v>-0.5735214</v>
      </c>
      <c r="P423" s="54">
        <v>346</v>
      </c>
      <c r="Q423" s="54">
        <v>346000</v>
      </c>
      <c r="R423" s="54">
        <v>3527124</v>
      </c>
      <c r="S423" s="54">
        <v>812519.58</v>
      </c>
      <c r="T423" s="54">
        <v>1000</v>
      </c>
      <c r="U423" s="54">
        <v>10194</v>
      </c>
      <c r="V423" s="54">
        <v>2348.32</v>
      </c>
    </row>
    <row r="424" spans="3:22" ht="9">
      <c r="C424" s="49"/>
      <c r="D424" s="49"/>
      <c r="E424" s="49"/>
      <c r="F424" s="49"/>
      <c r="G424" s="49"/>
      <c r="H424" s="49"/>
      <c r="I424" s="49"/>
      <c r="J424" s="49"/>
      <c r="K424" s="49"/>
      <c r="L424" s="49"/>
      <c r="M424" s="49"/>
      <c r="N424" s="49"/>
      <c r="O424" s="49"/>
      <c r="P424" s="49"/>
      <c r="Q424" s="49"/>
      <c r="R424" s="49"/>
      <c r="S424" s="49"/>
      <c r="T424" s="49"/>
      <c r="U424" s="49"/>
      <c r="V424" s="49"/>
    </row>
    <row r="425" spans="1:22" ht="9">
      <c r="A425" s="50"/>
      <c r="B425" s="50"/>
      <c r="C425" s="50"/>
      <c r="D425" s="50"/>
      <c r="E425" s="50"/>
      <c r="F425" s="50"/>
      <c r="G425" s="50"/>
      <c r="H425" s="50"/>
      <c r="I425" s="50"/>
      <c r="J425" s="50"/>
      <c r="K425" s="50"/>
      <c r="L425" s="50"/>
      <c r="M425" s="50"/>
      <c r="N425" s="50"/>
      <c r="O425" s="50"/>
      <c r="P425" s="55">
        <f>SUM(P2:P424)</f>
        <v>831070</v>
      </c>
      <c r="Q425" s="55">
        <f>SUM(Q2:Q424)</f>
        <v>831070000</v>
      </c>
      <c r="R425" s="55">
        <f>SUM(R2:R424)</f>
        <v>8399393892.779999</v>
      </c>
      <c r="S425" s="55">
        <f>SUM(S2:S424)</f>
        <v>1106189344.23</v>
      </c>
      <c r="T425" s="50"/>
      <c r="U425" s="50"/>
      <c r="V425" s="50"/>
    </row>
    <row r="426" spans="1:22" ht="9">
      <c r="A426" s="50"/>
      <c r="B426" s="50"/>
      <c r="C426" s="50"/>
      <c r="D426" s="50"/>
      <c r="E426" s="50"/>
      <c r="F426" s="50"/>
      <c r="G426" s="50"/>
      <c r="H426" s="50"/>
      <c r="I426" s="50"/>
      <c r="J426" s="50"/>
      <c r="K426" s="50"/>
      <c r="L426" s="50"/>
      <c r="M426" s="50"/>
      <c r="N426" s="50"/>
      <c r="O426" s="50"/>
      <c r="P426" s="50"/>
      <c r="Q426" s="50"/>
      <c r="R426" s="50"/>
      <c r="S426" s="50"/>
      <c r="T426" s="50"/>
      <c r="U426" s="50"/>
      <c r="V426" s="50"/>
    </row>
    <row r="428" spans="1:22" ht="9">
      <c r="A428" s="50" t="s">
        <v>14</v>
      </c>
      <c r="B428" s="50" t="s">
        <v>15</v>
      </c>
      <c r="C428" s="50" t="s">
        <v>463</v>
      </c>
      <c r="D428" s="50" t="s">
        <v>464</v>
      </c>
      <c r="E428" s="50" t="s">
        <v>465</v>
      </c>
      <c r="F428" s="50" t="s">
        <v>16</v>
      </c>
      <c r="G428" s="50" t="s">
        <v>17</v>
      </c>
      <c r="H428" s="50" t="s">
        <v>466</v>
      </c>
      <c r="I428" s="50" t="s">
        <v>467</v>
      </c>
      <c r="J428" s="50" t="s">
        <v>18</v>
      </c>
      <c r="K428" s="50" t="s">
        <v>19</v>
      </c>
      <c r="L428" s="50" t="s">
        <v>468</v>
      </c>
      <c r="M428" s="50" t="s">
        <v>469</v>
      </c>
      <c r="N428" s="50" t="s">
        <v>20</v>
      </c>
      <c r="O428" s="50" t="s">
        <v>21</v>
      </c>
      <c r="P428" s="50" t="s">
        <v>470</v>
      </c>
      <c r="Q428" s="50" t="s">
        <v>471</v>
      </c>
      <c r="R428" s="50" t="s">
        <v>472</v>
      </c>
      <c r="S428" s="50" t="s">
        <v>473</v>
      </c>
      <c r="T428" s="50" t="s">
        <v>436</v>
      </c>
      <c r="U428" s="50" t="s">
        <v>437</v>
      </c>
      <c r="V428" s="50" t="s">
        <v>438</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2006-07 October Equalization Aid Computation</dc:title>
  <dc:subject>2006-07 October Equalization Aid Computation</dc:subject>
  <dc:creator>School Financial Services</dc:creator>
  <cp:keywords>equalization aid, equalization, aid formula, percentage method</cp:keywords>
  <dc:description>This is a district-specific excel worksheet displaying the October 15 Equalzation Aid computation in the "Percentage Method" form.</dc:description>
  <cp:lastModifiedBy>Kucharz, Karen A. DPI</cp:lastModifiedBy>
  <cp:lastPrinted>2013-12-01T16:27:52Z</cp:lastPrinted>
  <dcterms:created xsi:type="dcterms:W3CDTF">2007-01-18T19:43:56Z</dcterms:created>
  <dcterms:modified xsi:type="dcterms:W3CDTF">2023-10-12T19:57:57Z</dcterms:modified>
  <cp:category>school finance</cp:category>
  <cp:version/>
  <cp:contentType/>
  <cp:contentStatus/>
</cp:coreProperties>
</file>